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Juann\Desktop\SCORE 2\Febrero\IBG Capitulos\Versiones Finales\Resultados 2024\"/>
    </mc:Choice>
  </mc:AlternateContent>
  <xr:revisionPtr revIDLastSave="0" documentId="13_ncr:1_{C8BE0116-7CFA-475F-8401-D4363C06EB90}" xr6:coauthVersionLast="47" xr6:coauthVersionMax="47" xr10:uidLastSave="{00000000-0000-0000-0000-000000000000}"/>
  <bookViews>
    <workbookView xWindow="-120" yWindow="-120" windowWidth="20730" windowHeight="11040" xr2:uid="{EFC0388D-76C2-4031-BF49-858B6BE0521F}"/>
  </bookViews>
  <sheets>
    <sheet name="Estructura" sheetId="10" r:id="rId1"/>
    <sheet name="INF-1-1" sheetId="1" r:id="rId2"/>
    <sheet name="INF-1-2" sheetId="2" r:id="rId3"/>
    <sheet name="INF-1-3" sheetId="3" r:id="rId4"/>
    <sheet name="INF-1-4" sheetId="4" r:id="rId5"/>
    <sheet name="INF-1-5" sheetId="5" r:id="rId6"/>
    <sheet name="INF-2-1" sheetId="16" r:id="rId7"/>
    <sheet name="INF-2-2" sheetId="17" r:id="rId8"/>
    <sheet name="INF-2-3" sheetId="18" r:id="rId9"/>
    <sheet name="INF-2-4" sheetId="20"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6" i="20" l="1"/>
  <c r="N56" i="20" s="1"/>
  <c r="M55" i="20"/>
  <c r="N55" i="20" s="1"/>
  <c r="M54" i="20"/>
  <c r="N54" i="20" s="1"/>
  <c r="M53" i="20"/>
  <c r="N53" i="20" s="1"/>
  <c r="M52" i="20"/>
  <c r="N52" i="20" s="1"/>
  <c r="M51" i="20"/>
  <c r="N51" i="20" s="1"/>
  <c r="M50" i="20"/>
  <c r="N50" i="20" s="1"/>
  <c r="M49" i="20"/>
  <c r="N49" i="20" s="1"/>
  <c r="M48" i="20"/>
  <c r="N48" i="20" s="1"/>
  <c r="M47" i="20"/>
  <c r="N47" i="20" s="1"/>
  <c r="M46" i="20"/>
  <c r="N46" i="20" s="1"/>
  <c r="M45" i="20"/>
  <c r="N45" i="20" s="1"/>
  <c r="M44" i="20"/>
  <c r="N44" i="20" s="1"/>
  <c r="M43" i="20"/>
  <c r="N43" i="20" s="1"/>
  <c r="M42" i="20"/>
  <c r="N42" i="20" s="1"/>
  <c r="M41" i="20"/>
  <c r="N41" i="20" s="1"/>
  <c r="M40" i="20"/>
  <c r="N40" i="20" s="1"/>
  <c r="M39" i="20"/>
  <c r="N39" i="20" s="1"/>
  <c r="M38" i="20"/>
  <c r="N38" i="20" s="1"/>
  <c r="M37" i="20"/>
  <c r="N37" i="20" s="1"/>
  <c r="M36" i="20"/>
  <c r="N36" i="20" s="1"/>
  <c r="M35" i="20"/>
  <c r="N35" i="20" s="1"/>
  <c r="M34" i="20"/>
  <c r="N34" i="20" s="1"/>
  <c r="M33" i="20"/>
  <c r="N33" i="20" s="1"/>
  <c r="M32" i="20"/>
  <c r="N32" i="20" s="1"/>
  <c r="M31" i="20"/>
  <c r="N31" i="20" s="1"/>
  <c r="M30" i="20"/>
  <c r="N30" i="20" s="1"/>
  <c r="M29" i="20"/>
  <c r="N29" i="20" s="1"/>
  <c r="M28" i="20"/>
  <c r="N28" i="20" s="1"/>
  <c r="M27" i="20"/>
  <c r="N27" i="20" s="1"/>
  <c r="M26" i="20"/>
  <c r="N26" i="20" s="1"/>
  <c r="M25" i="20"/>
  <c r="N25" i="20" s="1"/>
  <c r="M24" i="20"/>
  <c r="N24" i="20" s="1"/>
  <c r="M56" i="18"/>
  <c r="N56" i="18" s="1"/>
  <c r="M55" i="18"/>
  <c r="N55" i="18" s="1"/>
  <c r="M54" i="18"/>
  <c r="N54" i="18" s="1"/>
  <c r="M53" i="18"/>
  <c r="N53" i="18" s="1"/>
  <c r="M52" i="18"/>
  <c r="N52" i="18" s="1"/>
  <c r="M51" i="18"/>
  <c r="N51" i="18" s="1"/>
  <c r="M50" i="18"/>
  <c r="N50" i="18" s="1"/>
  <c r="M49" i="18"/>
  <c r="N49" i="18" s="1"/>
  <c r="M48" i="18"/>
  <c r="N48" i="18" s="1"/>
  <c r="M47" i="18"/>
  <c r="N47" i="18" s="1"/>
  <c r="M46" i="18"/>
  <c r="N46" i="18" s="1"/>
  <c r="M45" i="18"/>
  <c r="N45" i="18" s="1"/>
  <c r="M44" i="18"/>
  <c r="N44" i="18" s="1"/>
  <c r="M43" i="18"/>
  <c r="N43" i="18" s="1"/>
  <c r="M42" i="18"/>
  <c r="N42" i="18" s="1"/>
  <c r="M41" i="18"/>
  <c r="N41" i="18" s="1"/>
  <c r="M40" i="18"/>
  <c r="N40" i="18" s="1"/>
  <c r="M39" i="18"/>
  <c r="N39" i="18" s="1"/>
  <c r="M38" i="18"/>
  <c r="N38" i="18" s="1"/>
  <c r="M37" i="18"/>
  <c r="N37" i="18" s="1"/>
  <c r="M36" i="18"/>
  <c r="N36" i="18" s="1"/>
  <c r="M35" i="18"/>
  <c r="N35" i="18" s="1"/>
  <c r="M34" i="18"/>
  <c r="N34" i="18" s="1"/>
  <c r="M33" i="18"/>
  <c r="N33" i="18" s="1"/>
  <c r="M32" i="18"/>
  <c r="N32" i="18" s="1"/>
  <c r="M31" i="18"/>
  <c r="N31" i="18" s="1"/>
  <c r="M30" i="18"/>
  <c r="N30" i="18" s="1"/>
  <c r="M29" i="18"/>
  <c r="N29" i="18" s="1"/>
  <c r="M28" i="18"/>
  <c r="N28" i="18" s="1"/>
  <c r="M27" i="18"/>
  <c r="N27" i="18" s="1"/>
  <c r="M26" i="18"/>
  <c r="N26" i="18" s="1"/>
  <c r="M25" i="18"/>
  <c r="N25" i="18" s="1"/>
  <c r="M24" i="18"/>
  <c r="N24" i="18" s="1"/>
  <c r="M56" i="17"/>
  <c r="N56" i="17" s="1"/>
  <c r="M55" i="17"/>
  <c r="N55" i="17" s="1"/>
  <c r="M54" i="17"/>
  <c r="N54" i="17" s="1"/>
  <c r="M53" i="17"/>
  <c r="N53" i="17" s="1"/>
  <c r="M52" i="17"/>
  <c r="N52" i="17" s="1"/>
  <c r="M51" i="17"/>
  <c r="N51" i="17" s="1"/>
  <c r="M50" i="17"/>
  <c r="N50" i="17" s="1"/>
  <c r="M49" i="17"/>
  <c r="N49" i="17" s="1"/>
  <c r="M48" i="17"/>
  <c r="N48" i="17" s="1"/>
  <c r="M47" i="17"/>
  <c r="N47" i="17" s="1"/>
  <c r="M46" i="17"/>
  <c r="N46" i="17" s="1"/>
  <c r="M45" i="17"/>
  <c r="N45" i="17" s="1"/>
  <c r="M44" i="17"/>
  <c r="N44" i="17" s="1"/>
  <c r="M43" i="17"/>
  <c r="N43" i="17" s="1"/>
  <c r="M42" i="17"/>
  <c r="N42" i="17" s="1"/>
  <c r="M41" i="17"/>
  <c r="N41" i="17" s="1"/>
  <c r="M40" i="17"/>
  <c r="N40" i="17" s="1"/>
  <c r="M39" i="17"/>
  <c r="N39" i="17" s="1"/>
  <c r="M38" i="17"/>
  <c r="N38" i="17" s="1"/>
  <c r="M37" i="17"/>
  <c r="N37" i="17" s="1"/>
  <c r="M36" i="17"/>
  <c r="N36" i="17" s="1"/>
  <c r="M35" i="17"/>
  <c r="N35" i="17" s="1"/>
  <c r="M34" i="17"/>
  <c r="N34" i="17" s="1"/>
  <c r="M33" i="17"/>
  <c r="N33" i="17" s="1"/>
  <c r="M32" i="17"/>
  <c r="N32" i="17" s="1"/>
  <c r="M31" i="17"/>
  <c r="N31" i="17" s="1"/>
  <c r="M30" i="17"/>
  <c r="N30" i="17" s="1"/>
  <c r="M29" i="17"/>
  <c r="N29" i="17" s="1"/>
  <c r="M28" i="17"/>
  <c r="N28" i="17" s="1"/>
  <c r="M27" i="17"/>
  <c r="N27" i="17" s="1"/>
  <c r="M26" i="17"/>
  <c r="N26" i="17" s="1"/>
  <c r="M25" i="17"/>
  <c r="N25" i="17" s="1"/>
  <c r="M24" i="17"/>
  <c r="N24" i="17" s="1"/>
  <c r="M56" i="16"/>
  <c r="N56" i="16" s="1"/>
  <c r="M55" i="16"/>
  <c r="N55" i="16" s="1"/>
  <c r="M54" i="16"/>
  <c r="N54" i="16" s="1"/>
  <c r="M53" i="16"/>
  <c r="N53" i="16" s="1"/>
  <c r="M52" i="16"/>
  <c r="N52" i="16" s="1"/>
  <c r="M51" i="16"/>
  <c r="N51" i="16" s="1"/>
  <c r="M50" i="16"/>
  <c r="N50" i="16" s="1"/>
  <c r="M49" i="16"/>
  <c r="N49" i="16" s="1"/>
  <c r="M48" i="16"/>
  <c r="N48" i="16" s="1"/>
  <c r="M47" i="16"/>
  <c r="N47" i="16" s="1"/>
  <c r="M46" i="16"/>
  <c r="N46" i="16" s="1"/>
  <c r="M45" i="16"/>
  <c r="N45" i="16" s="1"/>
  <c r="M44" i="16"/>
  <c r="N44" i="16" s="1"/>
  <c r="M43" i="16"/>
  <c r="N43" i="16" s="1"/>
  <c r="M42" i="16"/>
  <c r="N42" i="16" s="1"/>
  <c r="M41" i="16"/>
  <c r="N41" i="16" s="1"/>
  <c r="M40" i="16"/>
  <c r="N40" i="16" s="1"/>
  <c r="M39" i="16"/>
  <c r="N39" i="16" s="1"/>
  <c r="M38" i="16"/>
  <c r="N38" i="16" s="1"/>
  <c r="M37" i="16"/>
  <c r="N37" i="16" s="1"/>
  <c r="M36" i="16"/>
  <c r="N36" i="16" s="1"/>
  <c r="M35" i="16"/>
  <c r="N35" i="16" s="1"/>
  <c r="M34" i="16"/>
  <c r="N34" i="16" s="1"/>
  <c r="M33" i="16"/>
  <c r="N33" i="16" s="1"/>
  <c r="M32" i="16"/>
  <c r="N32" i="16" s="1"/>
  <c r="M31" i="16"/>
  <c r="N31" i="16" s="1"/>
  <c r="M30" i="16"/>
  <c r="N30" i="16" s="1"/>
  <c r="M29" i="16"/>
  <c r="N29" i="16" s="1"/>
  <c r="M28" i="16"/>
  <c r="N28" i="16" s="1"/>
  <c r="M27" i="16"/>
  <c r="N27" i="16" s="1"/>
  <c r="M26" i="16"/>
  <c r="N26" i="16" s="1"/>
  <c r="M25" i="16"/>
  <c r="N25" i="16" s="1"/>
  <c r="M24" i="16"/>
  <c r="N24" i="16" s="1"/>
  <c r="M56" i="5"/>
  <c r="N56" i="5" s="1"/>
  <c r="M55" i="5"/>
  <c r="N55" i="5" s="1"/>
  <c r="M54" i="5"/>
  <c r="N54" i="5" s="1"/>
  <c r="M53" i="5"/>
  <c r="N53" i="5" s="1"/>
  <c r="M52" i="5"/>
  <c r="N52" i="5" s="1"/>
  <c r="M51" i="5"/>
  <c r="N51" i="5" s="1"/>
  <c r="M50" i="5"/>
  <c r="N50" i="5" s="1"/>
  <c r="M49" i="5"/>
  <c r="N49" i="5" s="1"/>
  <c r="M48" i="5"/>
  <c r="N48" i="5" s="1"/>
  <c r="M47" i="5"/>
  <c r="N47" i="5" s="1"/>
  <c r="M46" i="5"/>
  <c r="N46" i="5" s="1"/>
  <c r="M45" i="5"/>
  <c r="N45" i="5" s="1"/>
  <c r="M44" i="5"/>
  <c r="N44" i="5" s="1"/>
  <c r="M43" i="5"/>
  <c r="N43" i="5" s="1"/>
  <c r="M42" i="5"/>
  <c r="N42" i="5" s="1"/>
  <c r="M41" i="5"/>
  <c r="N41" i="5" s="1"/>
  <c r="M40" i="5"/>
  <c r="N40" i="5" s="1"/>
  <c r="M39" i="5"/>
  <c r="N39" i="5" s="1"/>
  <c r="M38" i="5"/>
  <c r="N38" i="5" s="1"/>
  <c r="M37" i="5"/>
  <c r="N37" i="5" s="1"/>
  <c r="M36" i="5"/>
  <c r="N36" i="5" s="1"/>
  <c r="M35" i="5"/>
  <c r="N35" i="5" s="1"/>
  <c r="M34" i="5"/>
  <c r="N34" i="5" s="1"/>
  <c r="M33" i="5"/>
  <c r="N33" i="5" s="1"/>
  <c r="M32" i="5"/>
  <c r="N32" i="5" s="1"/>
  <c r="M31" i="5"/>
  <c r="N31" i="5" s="1"/>
  <c r="M30" i="5"/>
  <c r="N30" i="5" s="1"/>
  <c r="M29" i="5"/>
  <c r="N29" i="5" s="1"/>
  <c r="M28" i="5"/>
  <c r="N28" i="5" s="1"/>
  <c r="M27" i="5"/>
  <c r="N27" i="5" s="1"/>
  <c r="M26" i="5"/>
  <c r="N26" i="5" s="1"/>
  <c r="M25" i="5"/>
  <c r="N25" i="5" s="1"/>
  <c r="M24" i="5"/>
  <c r="N24" i="5" s="1"/>
  <c r="M56" i="4"/>
  <c r="N56" i="4" s="1"/>
  <c r="M55" i="4"/>
  <c r="N55" i="4" s="1"/>
  <c r="M54" i="4"/>
  <c r="N54" i="4" s="1"/>
  <c r="M53" i="4"/>
  <c r="N53" i="4" s="1"/>
  <c r="M52" i="4"/>
  <c r="N52" i="4" s="1"/>
  <c r="M51" i="4"/>
  <c r="N51" i="4" s="1"/>
  <c r="M50" i="4"/>
  <c r="N50" i="4" s="1"/>
  <c r="M49" i="4"/>
  <c r="N49" i="4" s="1"/>
  <c r="M48" i="4"/>
  <c r="N48" i="4" s="1"/>
  <c r="M47" i="4"/>
  <c r="N47" i="4" s="1"/>
  <c r="M46" i="4"/>
  <c r="N46" i="4" s="1"/>
  <c r="M45" i="4"/>
  <c r="N45" i="4" s="1"/>
  <c r="M44" i="4"/>
  <c r="N44" i="4" s="1"/>
  <c r="M43" i="4"/>
  <c r="N43" i="4" s="1"/>
  <c r="M42" i="4"/>
  <c r="N42" i="4" s="1"/>
  <c r="M41" i="4"/>
  <c r="N41" i="4" s="1"/>
  <c r="M40" i="4"/>
  <c r="N40" i="4" s="1"/>
  <c r="M39" i="4"/>
  <c r="N39" i="4" s="1"/>
  <c r="M38" i="4"/>
  <c r="N38" i="4" s="1"/>
  <c r="M37" i="4"/>
  <c r="N37" i="4" s="1"/>
  <c r="M36" i="4"/>
  <c r="N36" i="4" s="1"/>
  <c r="M35" i="4"/>
  <c r="N35" i="4" s="1"/>
  <c r="M34" i="4"/>
  <c r="N34" i="4" s="1"/>
  <c r="M33" i="4"/>
  <c r="N33" i="4" s="1"/>
  <c r="M32" i="4"/>
  <c r="N32" i="4" s="1"/>
  <c r="M31" i="4"/>
  <c r="N31" i="4" s="1"/>
  <c r="M30" i="4"/>
  <c r="N30" i="4" s="1"/>
  <c r="M29" i="4"/>
  <c r="N29" i="4" s="1"/>
  <c r="M28" i="4"/>
  <c r="N28" i="4" s="1"/>
  <c r="M27" i="4"/>
  <c r="N27" i="4" s="1"/>
  <c r="M26" i="4"/>
  <c r="N26" i="4" s="1"/>
  <c r="M25" i="4"/>
  <c r="N25" i="4" s="1"/>
  <c r="M24" i="4"/>
  <c r="N24" i="4" s="1"/>
  <c r="M56" i="3"/>
  <c r="N56" i="3" s="1"/>
  <c r="M55" i="3"/>
  <c r="N55" i="3" s="1"/>
  <c r="M54" i="3"/>
  <c r="N54" i="3" s="1"/>
  <c r="M53" i="3"/>
  <c r="N53" i="3" s="1"/>
  <c r="M52" i="3"/>
  <c r="N52" i="3" s="1"/>
  <c r="M51" i="3"/>
  <c r="N51" i="3" s="1"/>
  <c r="M50" i="3"/>
  <c r="N50" i="3" s="1"/>
  <c r="M49" i="3"/>
  <c r="N49" i="3" s="1"/>
  <c r="M48" i="3"/>
  <c r="N48" i="3" s="1"/>
  <c r="M47" i="3"/>
  <c r="N47" i="3" s="1"/>
  <c r="M46" i="3"/>
  <c r="N46" i="3" s="1"/>
  <c r="M45" i="3"/>
  <c r="N45" i="3" s="1"/>
  <c r="M44" i="3"/>
  <c r="N44" i="3" s="1"/>
  <c r="M43" i="3"/>
  <c r="N43" i="3" s="1"/>
  <c r="M42" i="3"/>
  <c r="N42" i="3" s="1"/>
  <c r="M41" i="3"/>
  <c r="N41" i="3" s="1"/>
  <c r="M40" i="3"/>
  <c r="N40" i="3" s="1"/>
  <c r="M39" i="3"/>
  <c r="N39" i="3" s="1"/>
  <c r="M38" i="3"/>
  <c r="N38" i="3" s="1"/>
  <c r="M37" i="3"/>
  <c r="N37" i="3" s="1"/>
  <c r="M36" i="3"/>
  <c r="N36" i="3" s="1"/>
  <c r="M35" i="3"/>
  <c r="N35" i="3" s="1"/>
  <c r="M34" i="3"/>
  <c r="N34" i="3" s="1"/>
  <c r="M33" i="3"/>
  <c r="N33" i="3" s="1"/>
  <c r="M32" i="3"/>
  <c r="N32" i="3" s="1"/>
  <c r="M31" i="3"/>
  <c r="N31" i="3" s="1"/>
  <c r="M30" i="3"/>
  <c r="N30" i="3" s="1"/>
  <c r="M29" i="3"/>
  <c r="N29" i="3" s="1"/>
  <c r="M28" i="3"/>
  <c r="N28" i="3" s="1"/>
  <c r="M27" i="3"/>
  <c r="N27" i="3" s="1"/>
  <c r="M26" i="3"/>
  <c r="N26" i="3" s="1"/>
  <c r="M25" i="3"/>
  <c r="N25" i="3" s="1"/>
  <c r="M24" i="3"/>
  <c r="N24" i="3" s="1"/>
  <c r="M56" i="2"/>
  <c r="N56" i="2" s="1"/>
  <c r="M55" i="2"/>
  <c r="N55" i="2" s="1"/>
  <c r="M54" i="2"/>
  <c r="N54" i="2" s="1"/>
  <c r="M53" i="2"/>
  <c r="N53" i="2" s="1"/>
  <c r="M52" i="2"/>
  <c r="N52" i="2" s="1"/>
  <c r="M51" i="2"/>
  <c r="N51" i="2" s="1"/>
  <c r="M50" i="2"/>
  <c r="N50" i="2" s="1"/>
  <c r="M49" i="2"/>
  <c r="N49" i="2" s="1"/>
  <c r="M48" i="2"/>
  <c r="N48" i="2" s="1"/>
  <c r="M47" i="2"/>
  <c r="N47" i="2" s="1"/>
  <c r="M46" i="2"/>
  <c r="N46" i="2" s="1"/>
  <c r="M45" i="2"/>
  <c r="N45" i="2" s="1"/>
  <c r="M44" i="2"/>
  <c r="N44" i="2" s="1"/>
  <c r="M43" i="2"/>
  <c r="N43" i="2" s="1"/>
  <c r="M42" i="2"/>
  <c r="N42" i="2" s="1"/>
  <c r="M41" i="2"/>
  <c r="N41" i="2" s="1"/>
  <c r="M40" i="2"/>
  <c r="N40" i="2" s="1"/>
  <c r="M39" i="2"/>
  <c r="N39" i="2" s="1"/>
  <c r="M38" i="2"/>
  <c r="N38" i="2" s="1"/>
  <c r="M37" i="2"/>
  <c r="N37" i="2" s="1"/>
  <c r="M36" i="2"/>
  <c r="N36" i="2" s="1"/>
  <c r="M35" i="2"/>
  <c r="N35" i="2" s="1"/>
  <c r="M34" i="2"/>
  <c r="N34" i="2" s="1"/>
  <c r="M33" i="2"/>
  <c r="N33" i="2" s="1"/>
  <c r="M32" i="2"/>
  <c r="N32" i="2" s="1"/>
  <c r="M31" i="2"/>
  <c r="N31" i="2" s="1"/>
  <c r="M30" i="2"/>
  <c r="N30" i="2" s="1"/>
  <c r="M29" i="2"/>
  <c r="N29" i="2" s="1"/>
  <c r="M28" i="2"/>
  <c r="N28" i="2" s="1"/>
  <c r="M27" i="2"/>
  <c r="N27" i="2" s="1"/>
  <c r="M26" i="2"/>
  <c r="N26" i="2" s="1"/>
  <c r="M25" i="2"/>
  <c r="N25" i="2" s="1"/>
  <c r="M24" i="2"/>
  <c r="N24" i="2" s="1"/>
  <c r="M56" i="1"/>
  <c r="N56" i="1" s="1"/>
  <c r="M55" i="1"/>
  <c r="N55" i="1" s="1"/>
  <c r="M54" i="1"/>
  <c r="N54" i="1" s="1"/>
  <c r="M53" i="1"/>
  <c r="N53" i="1" s="1"/>
  <c r="M52" i="1"/>
  <c r="N52" i="1" s="1"/>
  <c r="M51" i="1"/>
  <c r="N51" i="1" s="1"/>
  <c r="M50" i="1"/>
  <c r="N50" i="1" s="1"/>
  <c r="M49" i="1"/>
  <c r="N49" i="1" s="1"/>
  <c r="M48" i="1"/>
  <c r="N48" i="1" s="1"/>
  <c r="M47" i="1"/>
  <c r="N47" i="1" s="1"/>
  <c r="M46" i="1"/>
  <c r="N46" i="1" s="1"/>
  <c r="M45" i="1"/>
  <c r="N45" i="1" s="1"/>
  <c r="M44" i="1"/>
  <c r="N44" i="1" s="1"/>
  <c r="M43" i="1"/>
  <c r="N43" i="1" s="1"/>
  <c r="M42" i="1"/>
  <c r="N42" i="1" s="1"/>
  <c r="M41" i="1"/>
  <c r="N41" i="1" s="1"/>
  <c r="M40" i="1"/>
  <c r="N40" i="1" s="1"/>
  <c r="M39" i="1"/>
  <c r="N39" i="1" s="1"/>
  <c r="M38" i="1"/>
  <c r="N38" i="1" s="1"/>
  <c r="M37" i="1"/>
  <c r="N37" i="1" s="1"/>
  <c r="M36" i="1"/>
  <c r="N36" i="1" s="1"/>
  <c r="M35" i="1"/>
  <c r="N35" i="1" s="1"/>
  <c r="M34" i="1"/>
  <c r="N34" i="1" s="1"/>
  <c r="M33" i="1"/>
  <c r="N33" i="1" s="1"/>
  <c r="M32" i="1"/>
  <c r="N32" i="1" s="1"/>
  <c r="M31" i="1"/>
  <c r="N31" i="1" s="1"/>
  <c r="M30" i="1"/>
  <c r="N30" i="1" s="1"/>
  <c r="M29" i="1"/>
  <c r="N29" i="1" s="1"/>
  <c r="M28" i="1"/>
  <c r="N28" i="1" s="1"/>
  <c r="M27" i="1"/>
  <c r="N27" i="1" s="1"/>
  <c r="M26" i="1"/>
  <c r="N26" i="1" s="1"/>
  <c r="M25" i="1"/>
  <c r="N25" i="1" s="1"/>
  <c r="M24" i="1"/>
  <c r="N24" i="1" s="1"/>
  <c r="H62" i="20"/>
  <c r="D62" i="20"/>
  <c r="C62" i="20"/>
  <c r="H61" i="20"/>
  <c r="D61" i="20"/>
  <c r="C61" i="20"/>
  <c r="H60" i="20"/>
  <c r="D60" i="20"/>
  <c r="C60" i="20"/>
  <c r="H59" i="20"/>
  <c r="D59" i="20"/>
  <c r="C59" i="20"/>
  <c r="H58" i="20"/>
  <c r="D58" i="20"/>
  <c r="C58" i="20"/>
  <c r="I56" i="20"/>
  <c r="E56" i="20"/>
  <c r="F56" i="20" s="1"/>
  <c r="I55" i="20"/>
  <c r="E55" i="20"/>
  <c r="F55" i="20" s="1"/>
  <c r="I54" i="20"/>
  <c r="E54" i="20"/>
  <c r="F54" i="20" s="1"/>
  <c r="I53" i="20"/>
  <c r="E53" i="20"/>
  <c r="F53" i="20" s="1"/>
  <c r="I52" i="20"/>
  <c r="E52" i="20"/>
  <c r="F52" i="20" s="1"/>
  <c r="I51" i="20"/>
  <c r="E51" i="20"/>
  <c r="F51" i="20" s="1"/>
  <c r="I50" i="20"/>
  <c r="E50" i="20"/>
  <c r="F50" i="20" s="1"/>
  <c r="I49" i="20"/>
  <c r="E49" i="20"/>
  <c r="F49" i="20" s="1"/>
  <c r="I48" i="20"/>
  <c r="E48" i="20"/>
  <c r="F48" i="20" s="1"/>
  <c r="I47" i="20"/>
  <c r="E47" i="20"/>
  <c r="F47" i="20" s="1"/>
  <c r="I46" i="20"/>
  <c r="E46" i="20"/>
  <c r="F46" i="20" s="1"/>
  <c r="I45" i="20"/>
  <c r="E45" i="20"/>
  <c r="F45" i="20" s="1"/>
  <c r="I44" i="20"/>
  <c r="E44" i="20"/>
  <c r="F44" i="20" s="1"/>
  <c r="I43" i="20"/>
  <c r="E43" i="20"/>
  <c r="F43" i="20" s="1"/>
  <c r="I42" i="20"/>
  <c r="E42" i="20"/>
  <c r="F42" i="20" s="1"/>
  <c r="I41" i="20"/>
  <c r="E41" i="20"/>
  <c r="F41" i="20" s="1"/>
  <c r="I40" i="20"/>
  <c r="E40" i="20"/>
  <c r="F40" i="20" s="1"/>
  <c r="I39" i="20"/>
  <c r="E39" i="20"/>
  <c r="F39" i="20" s="1"/>
  <c r="I38" i="20"/>
  <c r="E38" i="20"/>
  <c r="F38" i="20" s="1"/>
  <c r="I37" i="20"/>
  <c r="E37" i="20"/>
  <c r="F37" i="20" s="1"/>
  <c r="I36" i="20"/>
  <c r="E36" i="20"/>
  <c r="F36" i="20" s="1"/>
  <c r="I35" i="20"/>
  <c r="E35" i="20"/>
  <c r="F35" i="20" s="1"/>
  <c r="I34" i="20"/>
  <c r="E34" i="20"/>
  <c r="F34" i="20" s="1"/>
  <c r="I33" i="20"/>
  <c r="E33" i="20"/>
  <c r="F33" i="20" s="1"/>
  <c r="I32" i="20"/>
  <c r="E32" i="20"/>
  <c r="F32" i="20" s="1"/>
  <c r="I31" i="20"/>
  <c r="E31" i="20"/>
  <c r="F31" i="20" s="1"/>
  <c r="I30" i="20"/>
  <c r="E30" i="20"/>
  <c r="F30" i="20" s="1"/>
  <c r="I29" i="20"/>
  <c r="E29" i="20"/>
  <c r="F29" i="20" s="1"/>
  <c r="I28" i="20"/>
  <c r="E28" i="20"/>
  <c r="F28" i="20" s="1"/>
  <c r="I27" i="20"/>
  <c r="E27" i="20"/>
  <c r="F27" i="20" s="1"/>
  <c r="I26" i="20"/>
  <c r="E26" i="20"/>
  <c r="F26" i="20" s="1"/>
  <c r="I25" i="20"/>
  <c r="E25" i="20"/>
  <c r="F25" i="20" s="1"/>
  <c r="I24" i="20"/>
  <c r="E24" i="20"/>
  <c r="F24" i="20" s="1"/>
  <c r="I39" i="18" l="1"/>
  <c r="I38" i="18"/>
  <c r="I37" i="18"/>
  <c r="I36" i="18"/>
  <c r="I35" i="18"/>
  <c r="I34" i="18"/>
  <c r="I33" i="18"/>
  <c r="I32" i="18"/>
  <c r="I31" i="18"/>
  <c r="I30" i="18"/>
  <c r="I29" i="18"/>
  <c r="I28" i="18"/>
  <c r="I27" i="18"/>
  <c r="I26" i="18"/>
  <c r="I24" i="18"/>
  <c r="I41" i="18"/>
  <c r="J41" i="18" s="1"/>
  <c r="I25" i="18"/>
  <c r="I40" i="18"/>
  <c r="I54" i="18"/>
  <c r="I53" i="18"/>
  <c r="I52" i="18"/>
  <c r="I51" i="18"/>
  <c r="I50" i="18"/>
  <c r="I49" i="18"/>
  <c r="I48" i="18"/>
  <c r="I47" i="18"/>
  <c r="I46" i="18"/>
  <c r="I45" i="18"/>
  <c r="I44" i="18"/>
  <c r="I43" i="18"/>
  <c r="I42" i="18"/>
  <c r="I56" i="18"/>
  <c r="J56" i="18" s="1"/>
  <c r="I55" i="18"/>
  <c r="K42" i="20"/>
  <c r="K28" i="20"/>
  <c r="J48" i="20"/>
  <c r="I62" i="20"/>
  <c r="K27" i="20"/>
  <c r="K33" i="20"/>
  <c r="K45" i="20"/>
  <c r="J33" i="20"/>
  <c r="J51" i="20"/>
  <c r="J27" i="20"/>
  <c r="J39" i="20"/>
  <c r="J45" i="20"/>
  <c r="K47" i="20"/>
  <c r="K32" i="20"/>
  <c r="K37" i="20"/>
  <c r="K48" i="20"/>
  <c r="K31" i="20"/>
  <c r="K43" i="20"/>
  <c r="K49" i="20"/>
  <c r="K55" i="20"/>
  <c r="G53" i="20"/>
  <c r="K25" i="20"/>
  <c r="K26" i="20"/>
  <c r="K36" i="20"/>
  <c r="G27" i="20"/>
  <c r="G32" i="20"/>
  <c r="G37" i="20"/>
  <c r="G48" i="20"/>
  <c r="K53" i="20"/>
  <c r="G43" i="20"/>
  <c r="G54" i="20"/>
  <c r="G38" i="20"/>
  <c r="K54" i="20"/>
  <c r="G28" i="20"/>
  <c r="K38" i="20"/>
  <c r="G44" i="20"/>
  <c r="G49" i="20"/>
  <c r="G39" i="20"/>
  <c r="K39" i="20"/>
  <c r="K44" i="20"/>
  <c r="G55" i="20"/>
  <c r="G50" i="20"/>
  <c r="F59" i="20"/>
  <c r="F62" i="20"/>
  <c r="F60" i="20"/>
  <c r="G24" i="20"/>
  <c r="F58" i="20"/>
  <c r="F61" i="20"/>
  <c r="K40" i="20"/>
  <c r="G40" i="20"/>
  <c r="K50" i="20"/>
  <c r="G56" i="20"/>
  <c r="G35" i="20"/>
  <c r="G51" i="20"/>
  <c r="K51" i="20"/>
  <c r="K56" i="20"/>
  <c r="G41" i="20"/>
  <c r="G46" i="20"/>
  <c r="K46" i="20"/>
  <c r="G29" i="20"/>
  <c r="G25" i="20"/>
  <c r="K30" i="20"/>
  <c r="G30" i="20"/>
  <c r="K35" i="20"/>
  <c r="G26" i="20"/>
  <c r="G36" i="20"/>
  <c r="K41" i="20"/>
  <c r="K52" i="20"/>
  <c r="G52" i="20"/>
  <c r="G34" i="20"/>
  <c r="K34" i="20"/>
  <c r="G31" i="20"/>
  <c r="G42" i="20"/>
  <c r="G47" i="20"/>
  <c r="E61" i="20"/>
  <c r="J29" i="20"/>
  <c r="J41" i="20"/>
  <c r="J53" i="20"/>
  <c r="I59" i="20"/>
  <c r="J36" i="20"/>
  <c r="K24" i="20"/>
  <c r="J31" i="20"/>
  <c r="G33" i="20"/>
  <c r="J43" i="20"/>
  <c r="G45" i="20"/>
  <c r="J55" i="20"/>
  <c r="E58" i="20"/>
  <c r="I61" i="20"/>
  <c r="J26" i="20"/>
  <c r="J38" i="20"/>
  <c r="J50" i="20"/>
  <c r="E60" i="20"/>
  <c r="K29" i="20"/>
  <c r="J28" i="20"/>
  <c r="J40" i="20"/>
  <c r="J52" i="20"/>
  <c r="I58" i="20"/>
  <c r="J24" i="20"/>
  <c r="J35" i="20"/>
  <c r="J47" i="20"/>
  <c r="E62" i="20"/>
  <c r="J30" i="20"/>
  <c r="J42" i="20"/>
  <c r="J54" i="20"/>
  <c r="I60" i="20"/>
  <c r="J46" i="20"/>
  <c r="J25" i="20"/>
  <c r="J37" i="20"/>
  <c r="J49" i="20"/>
  <c r="J34" i="20"/>
  <c r="J32" i="20"/>
  <c r="J44" i="20"/>
  <c r="J56" i="20"/>
  <c r="E59" i="20"/>
  <c r="E25" i="18"/>
  <c r="F25" i="18" s="1"/>
  <c r="E26" i="18"/>
  <c r="F26" i="18" s="1"/>
  <c r="E27" i="18"/>
  <c r="F27" i="18" s="1"/>
  <c r="E28" i="18"/>
  <c r="F28" i="18" s="1"/>
  <c r="E29" i="18"/>
  <c r="F29" i="18" s="1"/>
  <c r="E30" i="18"/>
  <c r="F30" i="18" s="1"/>
  <c r="E31" i="18"/>
  <c r="E32" i="18"/>
  <c r="E33" i="18"/>
  <c r="F33" i="18" s="1"/>
  <c r="E34" i="18"/>
  <c r="F34" i="18" s="1"/>
  <c r="E35" i="18"/>
  <c r="F35" i="18" s="1"/>
  <c r="E36" i="18"/>
  <c r="F36" i="18" s="1"/>
  <c r="E37" i="18"/>
  <c r="F37" i="18" s="1"/>
  <c r="E38" i="18"/>
  <c r="F38" i="18" s="1"/>
  <c r="E39" i="18"/>
  <c r="F39" i="18" s="1"/>
  <c r="E40" i="18"/>
  <c r="F40" i="18" s="1"/>
  <c r="E41" i="18"/>
  <c r="F41" i="18" s="1"/>
  <c r="E42" i="18"/>
  <c r="F42" i="18" s="1"/>
  <c r="E43" i="18"/>
  <c r="F43" i="18" s="1"/>
  <c r="E44" i="18"/>
  <c r="F44" i="18" s="1"/>
  <c r="E45" i="18"/>
  <c r="F45" i="18" s="1"/>
  <c r="E46" i="18"/>
  <c r="F46" i="18" s="1"/>
  <c r="E47" i="18"/>
  <c r="F47" i="18" s="1"/>
  <c r="E48" i="18"/>
  <c r="F48" i="18" s="1"/>
  <c r="E49" i="18"/>
  <c r="F49" i="18" s="1"/>
  <c r="E50" i="18"/>
  <c r="F50" i="18" s="1"/>
  <c r="E51" i="18"/>
  <c r="F51" i="18" s="1"/>
  <c r="E52" i="18"/>
  <c r="F52" i="18" s="1"/>
  <c r="E53" i="18"/>
  <c r="F53" i="18" s="1"/>
  <c r="E54" i="18"/>
  <c r="F54" i="18" s="1"/>
  <c r="E55" i="18"/>
  <c r="F55" i="18" s="1"/>
  <c r="E56" i="18"/>
  <c r="F56" i="18" s="1"/>
  <c r="I25" i="17"/>
  <c r="I26" i="17"/>
  <c r="I27" i="17"/>
  <c r="I28" i="17"/>
  <c r="I29" i="17"/>
  <c r="I30" i="17"/>
  <c r="I31" i="17"/>
  <c r="I32" i="17"/>
  <c r="I33" i="17"/>
  <c r="I34" i="17"/>
  <c r="I35" i="17"/>
  <c r="I36" i="17"/>
  <c r="I37" i="17"/>
  <c r="I38" i="17"/>
  <c r="I39" i="17"/>
  <c r="I40" i="17"/>
  <c r="I41" i="17"/>
  <c r="I42" i="17"/>
  <c r="I43" i="17"/>
  <c r="I44" i="17"/>
  <c r="I45" i="17"/>
  <c r="I46" i="17"/>
  <c r="I47" i="17"/>
  <c r="I48" i="17"/>
  <c r="I49" i="17"/>
  <c r="I50" i="17"/>
  <c r="I51" i="17"/>
  <c r="I52" i="17"/>
  <c r="I53" i="17"/>
  <c r="I54" i="17"/>
  <c r="I55" i="17"/>
  <c r="I56" i="17"/>
  <c r="E25" i="17"/>
  <c r="F25" i="17" s="1"/>
  <c r="E26" i="17"/>
  <c r="F26" i="17" s="1"/>
  <c r="K26" i="17" s="1"/>
  <c r="E27" i="17"/>
  <c r="F27" i="17" s="1"/>
  <c r="E28" i="17"/>
  <c r="F28" i="17" s="1"/>
  <c r="E29" i="17"/>
  <c r="F29" i="17" s="1"/>
  <c r="E30" i="17"/>
  <c r="F30" i="17" s="1"/>
  <c r="K30" i="17" s="1"/>
  <c r="E31" i="17"/>
  <c r="F31" i="17" s="1"/>
  <c r="E32" i="17"/>
  <c r="F32" i="17" s="1"/>
  <c r="E33" i="17"/>
  <c r="F33" i="17" s="1"/>
  <c r="E34" i="17"/>
  <c r="F34" i="17" s="1"/>
  <c r="E35" i="17"/>
  <c r="F35" i="17" s="1"/>
  <c r="E36" i="17"/>
  <c r="F36" i="17" s="1"/>
  <c r="E37" i="17"/>
  <c r="F37" i="17" s="1"/>
  <c r="E38" i="17"/>
  <c r="F38" i="17" s="1"/>
  <c r="K38" i="17" s="1"/>
  <c r="E39" i="17"/>
  <c r="F39" i="17" s="1"/>
  <c r="E40" i="17"/>
  <c r="F40" i="17" s="1"/>
  <c r="E41" i="17"/>
  <c r="F41" i="17" s="1"/>
  <c r="K41" i="17" s="1"/>
  <c r="E42" i="17"/>
  <c r="F42" i="17" s="1"/>
  <c r="E43" i="17"/>
  <c r="F43" i="17" s="1"/>
  <c r="E44" i="17"/>
  <c r="F44" i="17" s="1"/>
  <c r="E45" i="17"/>
  <c r="F45" i="17" s="1"/>
  <c r="E46" i="17"/>
  <c r="F46" i="17" s="1"/>
  <c r="E47" i="17"/>
  <c r="F47" i="17" s="1"/>
  <c r="E48" i="17"/>
  <c r="F48" i="17" s="1"/>
  <c r="E49" i="17"/>
  <c r="F49" i="17" s="1"/>
  <c r="E50" i="17"/>
  <c r="F50" i="17" s="1"/>
  <c r="E51" i="17"/>
  <c r="F51" i="17" s="1"/>
  <c r="E52" i="17"/>
  <c r="F52" i="17" s="1"/>
  <c r="E53" i="17"/>
  <c r="F53" i="17" s="1"/>
  <c r="E54" i="17"/>
  <c r="F54" i="17" s="1"/>
  <c r="K54" i="17" s="1"/>
  <c r="E55" i="17"/>
  <c r="F55" i="17" s="1"/>
  <c r="E56" i="17"/>
  <c r="F56" i="17" s="1"/>
  <c r="K56" i="17" s="1"/>
  <c r="I25" i="16"/>
  <c r="I26" i="16"/>
  <c r="I27" i="16"/>
  <c r="I28" i="16"/>
  <c r="I29" i="16"/>
  <c r="I30" i="16"/>
  <c r="I31" i="16"/>
  <c r="I32" i="16"/>
  <c r="I33" i="16"/>
  <c r="I34" i="16"/>
  <c r="I35" i="16"/>
  <c r="I36" i="16"/>
  <c r="I37" i="16"/>
  <c r="I38" i="16"/>
  <c r="I39" i="16"/>
  <c r="I40" i="16"/>
  <c r="I41" i="16"/>
  <c r="I42" i="16"/>
  <c r="I43" i="16"/>
  <c r="I44" i="16"/>
  <c r="I45" i="16"/>
  <c r="I46" i="16"/>
  <c r="I47" i="16"/>
  <c r="I48" i="16"/>
  <c r="I49" i="16"/>
  <c r="I50" i="16"/>
  <c r="I51" i="16"/>
  <c r="I52" i="16"/>
  <c r="I53" i="16"/>
  <c r="I54" i="16"/>
  <c r="I55" i="16"/>
  <c r="I56" i="16"/>
  <c r="F50" i="16"/>
  <c r="E56" i="16"/>
  <c r="F56" i="16" s="1"/>
  <c r="E25" i="16"/>
  <c r="F25" i="16" s="1"/>
  <c r="E26" i="16"/>
  <c r="F26" i="16" s="1"/>
  <c r="K26" i="16" s="1"/>
  <c r="E27" i="16"/>
  <c r="F27" i="16" s="1"/>
  <c r="K27" i="16" s="1"/>
  <c r="E28" i="16"/>
  <c r="F28" i="16" s="1"/>
  <c r="K28" i="16" s="1"/>
  <c r="E29" i="16"/>
  <c r="F29" i="16" s="1"/>
  <c r="E30" i="16"/>
  <c r="F30" i="16" s="1"/>
  <c r="E31" i="16"/>
  <c r="F31" i="16" s="1"/>
  <c r="E32" i="16"/>
  <c r="F32" i="16" s="1"/>
  <c r="E33" i="16"/>
  <c r="F33" i="16" s="1"/>
  <c r="E34" i="16"/>
  <c r="F34" i="16" s="1"/>
  <c r="E35" i="16"/>
  <c r="F35" i="16" s="1"/>
  <c r="E36" i="16"/>
  <c r="F36" i="16" s="1"/>
  <c r="E37" i="16"/>
  <c r="F37" i="16" s="1"/>
  <c r="E38" i="16"/>
  <c r="F38" i="16" s="1"/>
  <c r="E39" i="16"/>
  <c r="F39" i="16" s="1"/>
  <c r="E40" i="16"/>
  <c r="F40" i="16" s="1"/>
  <c r="E41" i="16"/>
  <c r="F41" i="16" s="1"/>
  <c r="E42" i="16"/>
  <c r="F42" i="16" s="1"/>
  <c r="E43" i="16"/>
  <c r="F43" i="16" s="1"/>
  <c r="E44" i="16"/>
  <c r="F44" i="16" s="1"/>
  <c r="E45" i="16"/>
  <c r="F45" i="16" s="1"/>
  <c r="E46" i="16"/>
  <c r="F46" i="16" s="1"/>
  <c r="E47" i="16"/>
  <c r="F47" i="16" s="1"/>
  <c r="E48" i="16"/>
  <c r="F48" i="16" s="1"/>
  <c r="E49" i="16"/>
  <c r="F49" i="16" s="1"/>
  <c r="E50" i="16"/>
  <c r="E51" i="16"/>
  <c r="F51" i="16" s="1"/>
  <c r="K51" i="16" s="1"/>
  <c r="E52" i="16"/>
  <c r="F52" i="16" s="1"/>
  <c r="E53" i="16"/>
  <c r="F53" i="16" s="1"/>
  <c r="E54" i="16"/>
  <c r="F54" i="16" s="1"/>
  <c r="E55" i="16"/>
  <c r="F55" i="16" s="1"/>
  <c r="I24" i="17"/>
  <c r="I24" i="16"/>
  <c r="I24" i="5"/>
  <c r="E24" i="18"/>
  <c r="F24" i="18" s="1"/>
  <c r="E24" i="17"/>
  <c r="F24" i="17" s="1"/>
  <c r="E24" i="16"/>
  <c r="F24" i="16" s="1"/>
  <c r="E24" i="5"/>
  <c r="H62" i="18"/>
  <c r="D62" i="18"/>
  <c r="C62" i="18"/>
  <c r="H61" i="18"/>
  <c r="D61" i="18"/>
  <c r="C61" i="18"/>
  <c r="H60" i="18"/>
  <c r="D60" i="18"/>
  <c r="C60" i="18"/>
  <c r="H59" i="18"/>
  <c r="D59" i="18"/>
  <c r="C59" i="18"/>
  <c r="H58" i="18"/>
  <c r="D58" i="18"/>
  <c r="C58" i="18"/>
  <c r="H62" i="17"/>
  <c r="D62" i="17"/>
  <c r="C62" i="17"/>
  <c r="H61" i="17"/>
  <c r="D61" i="17"/>
  <c r="C61" i="17"/>
  <c r="H60" i="17"/>
  <c r="D60" i="17"/>
  <c r="C60" i="17"/>
  <c r="H59" i="17"/>
  <c r="D59" i="17"/>
  <c r="C59" i="17"/>
  <c r="H58" i="17"/>
  <c r="D58" i="17"/>
  <c r="C58" i="17"/>
  <c r="H62" i="16"/>
  <c r="D62" i="16"/>
  <c r="C62" i="16"/>
  <c r="H61" i="16"/>
  <c r="D61" i="16"/>
  <c r="C61" i="16"/>
  <c r="H60" i="16"/>
  <c r="D60" i="16"/>
  <c r="C60" i="16"/>
  <c r="H59" i="16"/>
  <c r="D59" i="16"/>
  <c r="C59" i="16"/>
  <c r="H58" i="16"/>
  <c r="D58" i="16"/>
  <c r="C58" i="16"/>
  <c r="K52" i="16" l="1"/>
  <c r="J34" i="16"/>
  <c r="J32" i="16"/>
  <c r="J50" i="16"/>
  <c r="J49" i="16"/>
  <c r="J44" i="16"/>
  <c r="K39" i="16"/>
  <c r="K38" i="16"/>
  <c r="J56" i="16"/>
  <c r="K50" i="16"/>
  <c r="J46" i="16"/>
  <c r="J45" i="16"/>
  <c r="J27" i="16"/>
  <c r="J26" i="16"/>
  <c r="J39" i="16"/>
  <c r="J38" i="16"/>
  <c r="J37" i="16"/>
  <c r="I60" i="16"/>
  <c r="J33" i="16"/>
  <c r="J48" i="16"/>
  <c r="J47" i="16"/>
  <c r="J28" i="16"/>
  <c r="J25" i="16"/>
  <c r="J40" i="16"/>
  <c r="J52" i="16"/>
  <c r="J51" i="16"/>
  <c r="J35" i="16"/>
  <c r="G42" i="16"/>
  <c r="G41" i="16"/>
  <c r="G56" i="16"/>
  <c r="G37" i="16"/>
  <c r="G25" i="16"/>
  <c r="G26" i="16"/>
  <c r="G40" i="16"/>
  <c r="K40" i="16"/>
  <c r="G53" i="16"/>
  <c r="K56" i="16"/>
  <c r="G27" i="16"/>
  <c r="K41" i="16"/>
  <c r="K55" i="16"/>
  <c r="K53" i="16"/>
  <c r="K31" i="16"/>
  <c r="K30" i="16"/>
  <c r="K29" i="16"/>
  <c r="K44" i="16"/>
  <c r="K42" i="16"/>
  <c r="K54" i="16"/>
  <c r="K32" i="16"/>
  <c r="K43" i="16"/>
  <c r="G55" i="16"/>
  <c r="G39" i="16"/>
  <c r="G54" i="16"/>
  <c r="G38" i="16"/>
  <c r="G33" i="16"/>
  <c r="G51" i="16"/>
  <c r="G49" i="16"/>
  <c r="G45" i="16"/>
  <c r="G29" i="16"/>
  <c r="E58" i="16"/>
  <c r="G48" i="16"/>
  <c r="G46" i="16"/>
  <c r="G44" i="16"/>
  <c r="G28" i="16"/>
  <c r="G52" i="16"/>
  <c r="G36" i="16"/>
  <c r="G35" i="16"/>
  <c r="G50" i="16"/>
  <c r="G34" i="16"/>
  <c r="G32" i="16"/>
  <c r="G47" i="16"/>
  <c r="G31" i="16"/>
  <c r="G30" i="16"/>
  <c r="G43" i="16"/>
  <c r="K28" i="17"/>
  <c r="K25" i="17"/>
  <c r="J37" i="17"/>
  <c r="J53" i="17"/>
  <c r="K45" i="17"/>
  <c r="K29" i="17"/>
  <c r="K42" i="17"/>
  <c r="K46" i="17"/>
  <c r="K44" i="17"/>
  <c r="J52" i="17"/>
  <c r="J35" i="17"/>
  <c r="J34" i="17"/>
  <c r="J32" i="17"/>
  <c r="J31" i="17"/>
  <c r="J46" i="17"/>
  <c r="J30" i="17"/>
  <c r="J45" i="17"/>
  <c r="J29" i="17"/>
  <c r="J44" i="17"/>
  <c r="J28" i="17"/>
  <c r="J36" i="17"/>
  <c r="J51" i="17"/>
  <c r="J50" i="17"/>
  <c r="J33" i="17"/>
  <c r="J48" i="17"/>
  <c r="J47" i="17"/>
  <c r="J43" i="17"/>
  <c r="J42" i="17"/>
  <c r="J41" i="17"/>
  <c r="J25" i="17"/>
  <c r="J49" i="17"/>
  <c r="J27" i="17"/>
  <c r="J26" i="17"/>
  <c r="J56" i="17"/>
  <c r="J40" i="17"/>
  <c r="J55" i="17"/>
  <c r="J39" i="17"/>
  <c r="J54" i="17"/>
  <c r="J38" i="17"/>
  <c r="K43" i="17"/>
  <c r="K27" i="17"/>
  <c r="K40" i="17"/>
  <c r="G52" i="17"/>
  <c r="K52" i="17"/>
  <c r="K48" i="17"/>
  <c r="G48" i="17"/>
  <c r="G51" i="17"/>
  <c r="K51" i="17"/>
  <c r="K47" i="17"/>
  <c r="G47" i="17"/>
  <c r="K55" i="17"/>
  <c r="G55" i="17"/>
  <c r="K39" i="17"/>
  <c r="G39" i="17"/>
  <c r="G50" i="17"/>
  <c r="K50" i="17"/>
  <c r="G31" i="17"/>
  <c r="K31" i="17"/>
  <c r="K36" i="17"/>
  <c r="G36" i="17"/>
  <c r="K35" i="17"/>
  <c r="G35" i="17"/>
  <c r="K34" i="17"/>
  <c r="G34" i="17"/>
  <c r="G49" i="17"/>
  <c r="K49" i="17"/>
  <c r="G32" i="17"/>
  <c r="K32" i="17"/>
  <c r="G33" i="17"/>
  <c r="G53" i="17"/>
  <c r="K53" i="17"/>
  <c r="K37" i="17"/>
  <c r="G37" i="17"/>
  <c r="K33" i="17"/>
  <c r="G24" i="17"/>
  <c r="G46" i="17"/>
  <c r="G30" i="17"/>
  <c r="G45" i="17"/>
  <c r="G29" i="17"/>
  <c r="G44" i="17"/>
  <c r="G28" i="17"/>
  <c r="G43" i="17"/>
  <c r="G27" i="17"/>
  <c r="G42" i="17"/>
  <c r="G26" i="17"/>
  <c r="G41" i="17"/>
  <c r="G25" i="17"/>
  <c r="G56" i="17"/>
  <c r="G40" i="17"/>
  <c r="G54" i="17"/>
  <c r="G38" i="17"/>
  <c r="J45" i="18"/>
  <c r="J37" i="18"/>
  <c r="J26" i="18"/>
  <c r="J28" i="18"/>
  <c r="J24" i="18"/>
  <c r="J44" i="18"/>
  <c r="J29" i="18"/>
  <c r="J36" i="18"/>
  <c r="K53" i="18"/>
  <c r="J42" i="18"/>
  <c r="J43" i="18"/>
  <c r="J27" i="18"/>
  <c r="J50" i="18"/>
  <c r="J51" i="18"/>
  <c r="J35" i="18"/>
  <c r="I60" i="18"/>
  <c r="J55" i="18"/>
  <c r="J25" i="18"/>
  <c r="J38" i="18"/>
  <c r="J32" i="18"/>
  <c r="K30" i="18"/>
  <c r="J30" i="18"/>
  <c r="J54" i="18"/>
  <c r="J49" i="18"/>
  <c r="J53" i="18"/>
  <c r="J33" i="18"/>
  <c r="J46" i="18"/>
  <c r="J47" i="18"/>
  <c r="J31" i="18"/>
  <c r="J52" i="18"/>
  <c r="K44" i="18"/>
  <c r="K43" i="18"/>
  <c r="J40" i="18"/>
  <c r="K56" i="18"/>
  <c r="K55" i="18"/>
  <c r="J39" i="18"/>
  <c r="J48" i="18"/>
  <c r="K29" i="18"/>
  <c r="J34" i="18"/>
  <c r="K42" i="18"/>
  <c r="K41" i="18"/>
  <c r="K54" i="18"/>
  <c r="L29" i="20"/>
  <c r="L26" i="20"/>
  <c r="E60" i="18"/>
  <c r="F32" i="18"/>
  <c r="K32" i="18" s="1"/>
  <c r="E62" i="18"/>
  <c r="L46" i="20"/>
  <c r="L44" i="20"/>
  <c r="L32" i="20"/>
  <c r="L40" i="20"/>
  <c r="L39" i="20"/>
  <c r="L27" i="20"/>
  <c r="L42" i="20"/>
  <c r="L52" i="20"/>
  <c r="L25" i="20"/>
  <c r="L28" i="20"/>
  <c r="L41" i="20"/>
  <c r="L56" i="20"/>
  <c r="L31" i="20"/>
  <c r="L48" i="20"/>
  <c r="L51" i="20"/>
  <c r="L53" i="20"/>
  <c r="L35" i="20"/>
  <c r="L38" i="20"/>
  <c r="L36" i="20"/>
  <c r="L37" i="20"/>
  <c r="L55" i="20"/>
  <c r="L33" i="20"/>
  <c r="L30" i="20"/>
  <c r="L50" i="20"/>
  <c r="L54" i="20"/>
  <c r="K62" i="20"/>
  <c r="K60" i="20"/>
  <c r="K58" i="20"/>
  <c r="K61" i="20"/>
  <c r="L24" i="20"/>
  <c r="K59" i="20"/>
  <c r="L34" i="20"/>
  <c r="L45" i="20"/>
  <c r="L49" i="20"/>
  <c r="L43" i="20"/>
  <c r="L47" i="20"/>
  <c r="I58" i="18"/>
  <c r="I61" i="18"/>
  <c r="I59" i="18"/>
  <c r="I62" i="18"/>
  <c r="K25" i="18"/>
  <c r="K39" i="18"/>
  <c r="K26" i="18"/>
  <c r="K27" i="18"/>
  <c r="K37" i="18"/>
  <c r="K38" i="18"/>
  <c r="K40" i="18"/>
  <c r="K28" i="18"/>
  <c r="K50" i="18"/>
  <c r="E58" i="18"/>
  <c r="K49" i="18"/>
  <c r="K51" i="18"/>
  <c r="K52" i="18"/>
  <c r="E59" i="18"/>
  <c r="F31" i="18"/>
  <c r="K31" i="18" s="1"/>
  <c r="E61" i="18"/>
  <c r="K48" i="18"/>
  <c r="K36" i="18"/>
  <c r="K47" i="18"/>
  <c r="K35" i="18"/>
  <c r="K46" i="18"/>
  <c r="K34" i="18"/>
  <c r="K45" i="18"/>
  <c r="K33" i="18"/>
  <c r="K24" i="18"/>
  <c r="I61" i="17"/>
  <c r="J24" i="17"/>
  <c r="E61" i="17"/>
  <c r="E62" i="17"/>
  <c r="E59" i="17"/>
  <c r="E60" i="17"/>
  <c r="K24" i="17"/>
  <c r="E58" i="17"/>
  <c r="I62" i="16"/>
  <c r="J55" i="16"/>
  <c r="J43" i="16"/>
  <c r="J31" i="16"/>
  <c r="J54" i="16"/>
  <c r="J42" i="16"/>
  <c r="J30" i="16"/>
  <c r="I61" i="16"/>
  <c r="J53" i="16"/>
  <c r="J41" i="16"/>
  <c r="J29" i="16"/>
  <c r="K49" i="16"/>
  <c r="K37" i="16"/>
  <c r="K25" i="16"/>
  <c r="K48" i="16"/>
  <c r="K36" i="16"/>
  <c r="I58" i="16"/>
  <c r="J24" i="16"/>
  <c r="K47" i="16"/>
  <c r="K35" i="16"/>
  <c r="K46" i="16"/>
  <c r="K34" i="16"/>
  <c r="I59" i="16"/>
  <c r="K45" i="16"/>
  <c r="K33" i="16"/>
  <c r="J36" i="16"/>
  <c r="G24" i="16"/>
  <c r="E62" i="16"/>
  <c r="E60" i="16"/>
  <c r="E59" i="16"/>
  <c r="E61" i="16"/>
  <c r="K24" i="16"/>
  <c r="I58" i="17"/>
  <c r="I60" i="17"/>
  <c r="I59" i="17"/>
  <c r="I62" i="17"/>
  <c r="F60" i="16"/>
  <c r="F58" i="16"/>
  <c r="F62" i="16"/>
  <c r="F59" i="16"/>
  <c r="F61" i="16"/>
  <c r="F61" i="17"/>
  <c r="F59" i="17"/>
  <c r="F62" i="17"/>
  <c r="F58" i="17"/>
  <c r="F60" i="17"/>
  <c r="L52" i="16" l="1"/>
  <c r="L48" i="16"/>
  <c r="L30" i="16"/>
  <c r="L37" i="16"/>
  <c r="L38" i="17"/>
  <c r="L54" i="17"/>
  <c r="L48" i="17"/>
  <c r="L35" i="17"/>
  <c r="L39" i="17"/>
  <c r="L55" i="17"/>
  <c r="L40" i="17"/>
  <c r="L56" i="17"/>
  <c r="L47" i="17"/>
  <c r="L32" i="17"/>
  <c r="L49" i="17"/>
  <c r="L34" i="17"/>
  <c r="L25" i="17"/>
  <c r="L41" i="17"/>
  <c r="L26" i="17"/>
  <c r="L42" i="17"/>
  <c r="L27" i="17"/>
  <c r="L43" i="17"/>
  <c r="L28" i="17"/>
  <c r="L44" i="17"/>
  <c r="L33" i="17"/>
  <c r="L29" i="17"/>
  <c r="L45" i="17"/>
  <c r="L30" i="17"/>
  <c r="L46" i="17"/>
  <c r="L31" i="17"/>
  <c r="L50" i="17"/>
  <c r="L51" i="17"/>
  <c r="L36" i="17"/>
  <c r="L52" i="17"/>
  <c r="L37" i="17"/>
  <c r="L53" i="17"/>
  <c r="G33" i="18"/>
  <c r="G53" i="18"/>
  <c r="G34" i="18"/>
  <c r="G42" i="18"/>
  <c r="G45" i="18"/>
  <c r="G29" i="18"/>
  <c r="G41" i="18"/>
  <c r="G46" i="18"/>
  <c r="G30" i="18"/>
  <c r="G28" i="18"/>
  <c r="F61" i="18"/>
  <c r="F58" i="18"/>
  <c r="G54" i="18"/>
  <c r="G47" i="18"/>
  <c r="F59" i="18"/>
  <c r="G31" i="18"/>
  <c r="G40" i="18"/>
  <c r="F60" i="18"/>
  <c r="G43" i="18"/>
  <c r="G36" i="18"/>
  <c r="F62" i="18"/>
  <c r="G55" i="18"/>
  <c r="G44" i="18"/>
  <c r="G48" i="18"/>
  <c r="G27" i="18"/>
  <c r="G56" i="18"/>
  <c r="G26" i="18"/>
  <c r="L32" i="18"/>
  <c r="L39" i="18"/>
  <c r="L47" i="18"/>
  <c r="L53" i="18"/>
  <c r="L50" i="18"/>
  <c r="L25" i="18"/>
  <c r="L44" i="18"/>
  <c r="L36" i="18"/>
  <c r="L28" i="18"/>
  <c r="L41" i="18"/>
  <c r="L33" i="18"/>
  <c r="L48" i="18"/>
  <c r="L30" i="18"/>
  <c r="L38" i="18"/>
  <c r="L42" i="18"/>
  <c r="L40" i="18"/>
  <c r="L37" i="18"/>
  <c r="L54" i="18"/>
  <c r="L29" i="18"/>
  <c r="L45" i="18"/>
  <c r="L31" i="18"/>
  <c r="L34" i="18"/>
  <c r="L43" i="18"/>
  <c r="L52" i="18"/>
  <c r="L27" i="18"/>
  <c r="L55" i="18"/>
  <c r="L46" i="18"/>
  <c r="L51" i="18"/>
  <c r="L56" i="18"/>
  <c r="L35" i="18"/>
  <c r="L49" i="18"/>
  <c r="L26" i="18"/>
  <c r="G39" i="18"/>
  <c r="G49" i="18"/>
  <c r="G25" i="18"/>
  <c r="G38" i="18"/>
  <c r="G50" i="18"/>
  <c r="G24" i="18"/>
  <c r="G37" i="18"/>
  <c r="G51" i="18"/>
  <c r="G32" i="18"/>
  <c r="G35" i="18"/>
  <c r="G52" i="18"/>
  <c r="K62" i="18"/>
  <c r="L24" i="18"/>
  <c r="K61" i="18"/>
  <c r="K59" i="18"/>
  <c r="K58" i="18"/>
  <c r="K60" i="18"/>
  <c r="K60" i="17"/>
  <c r="K62" i="17"/>
  <c r="K58" i="17"/>
  <c r="K59" i="17"/>
  <c r="K61" i="17"/>
  <c r="L24" i="17"/>
  <c r="L25" i="16"/>
  <c r="L42" i="16"/>
  <c r="L45" i="16"/>
  <c r="L49" i="16"/>
  <c r="L26" i="16"/>
  <c r="L50" i="16"/>
  <c r="L27" i="16"/>
  <c r="L31" i="16"/>
  <c r="L33" i="16"/>
  <c r="L34" i="16"/>
  <c r="L28" i="16"/>
  <c r="L43" i="16"/>
  <c r="L46" i="16"/>
  <c r="L38" i="16"/>
  <c r="L55" i="16"/>
  <c r="L35" i="16"/>
  <c r="L39" i="16"/>
  <c r="L51" i="16"/>
  <c r="L47" i="16"/>
  <c r="L29" i="16"/>
  <c r="L32" i="16"/>
  <c r="L54" i="16"/>
  <c r="L41" i="16"/>
  <c r="L44" i="16"/>
  <c r="L53" i="16"/>
  <c r="L56" i="16"/>
  <c r="L36" i="16"/>
  <c r="L40" i="16"/>
  <c r="L24" i="16"/>
  <c r="K61" i="16"/>
  <c r="K59" i="16"/>
  <c r="K60" i="16"/>
  <c r="K58" i="16"/>
  <c r="K62" i="16"/>
  <c r="H62" i="5" l="1"/>
  <c r="D62" i="5"/>
  <c r="C62" i="5"/>
  <c r="H61" i="5"/>
  <c r="D61" i="5"/>
  <c r="C61" i="5"/>
  <c r="H60" i="5"/>
  <c r="D60" i="5"/>
  <c r="C60" i="5"/>
  <c r="H59" i="5"/>
  <c r="D59" i="5"/>
  <c r="C59" i="5"/>
  <c r="H58" i="5"/>
  <c r="D58" i="5"/>
  <c r="C58" i="5"/>
  <c r="H62" i="3"/>
  <c r="D62" i="3"/>
  <c r="C62" i="3"/>
  <c r="H61" i="3"/>
  <c r="D61" i="3"/>
  <c r="C61" i="3"/>
  <c r="H60" i="3"/>
  <c r="D60" i="3"/>
  <c r="C60" i="3"/>
  <c r="H59" i="3"/>
  <c r="D59" i="3"/>
  <c r="C59" i="3"/>
  <c r="H58" i="3"/>
  <c r="D58" i="3"/>
  <c r="C58" i="3"/>
  <c r="H62" i="2"/>
  <c r="D62" i="2"/>
  <c r="C62" i="2"/>
  <c r="H61" i="2"/>
  <c r="D61" i="2"/>
  <c r="C61" i="2"/>
  <c r="H60" i="2"/>
  <c r="D60" i="2"/>
  <c r="C60" i="2"/>
  <c r="H59" i="2"/>
  <c r="D59" i="2"/>
  <c r="C59" i="2"/>
  <c r="H58" i="2"/>
  <c r="D58" i="2"/>
  <c r="C58" i="2"/>
  <c r="H62" i="1"/>
  <c r="D62" i="1"/>
  <c r="H61" i="1"/>
  <c r="D61" i="1"/>
  <c r="C62" i="1"/>
  <c r="C61" i="1"/>
  <c r="H60" i="1"/>
  <c r="D60" i="1"/>
  <c r="C60" i="1"/>
  <c r="H59" i="1"/>
  <c r="D59" i="1"/>
  <c r="C59" i="1"/>
  <c r="H58" i="1"/>
  <c r="D58" i="1"/>
  <c r="C58" i="1"/>
  <c r="M62" i="1" l="1"/>
  <c r="M60" i="1"/>
  <c r="M58" i="1"/>
  <c r="M61" i="1"/>
  <c r="M59" i="1"/>
  <c r="M62" i="2"/>
  <c r="M61" i="2"/>
  <c r="M60" i="2"/>
  <c r="M59" i="2"/>
  <c r="M58" i="2"/>
  <c r="M62" i="3"/>
  <c r="M61" i="3"/>
  <c r="M60" i="3"/>
  <c r="M59" i="3"/>
  <c r="M58" i="3"/>
  <c r="M62" i="4"/>
  <c r="M61" i="4"/>
  <c r="M60" i="4"/>
  <c r="M59" i="4"/>
  <c r="M58" i="4"/>
  <c r="M62" i="5"/>
  <c r="M61" i="5"/>
  <c r="M60" i="5"/>
  <c r="M59" i="5"/>
  <c r="M58" i="5"/>
  <c r="C62" i="4" l="1"/>
  <c r="C61" i="4"/>
  <c r="C60" i="4"/>
  <c r="C59" i="4"/>
  <c r="C58" i="4"/>
  <c r="D62" i="4"/>
  <c r="D59" i="4"/>
  <c r="D60" i="4"/>
  <c r="D61" i="4"/>
  <c r="D58" i="4"/>
  <c r="H62" i="4"/>
  <c r="H61" i="4"/>
  <c r="H60" i="4"/>
  <c r="H58" i="4"/>
  <c r="H59" i="4"/>
  <c r="E46" i="4"/>
  <c r="F46" i="4" s="1"/>
  <c r="E34" i="4"/>
  <c r="F34" i="4" s="1"/>
  <c r="E56" i="4"/>
  <c r="F56" i="4" s="1"/>
  <c r="E44" i="4"/>
  <c r="F44" i="4" s="1"/>
  <c r="E32" i="4"/>
  <c r="F32" i="4" s="1"/>
  <c r="E54" i="4"/>
  <c r="F54" i="4" s="1"/>
  <c r="E42" i="4"/>
  <c r="F42" i="4" s="1"/>
  <c r="E30" i="4"/>
  <c r="F30" i="4" s="1"/>
  <c r="E53" i="4"/>
  <c r="F53" i="4" s="1"/>
  <c r="E41" i="4"/>
  <c r="F41" i="4" s="1"/>
  <c r="E29" i="4"/>
  <c r="F29" i="4" s="1"/>
  <c r="E50" i="4"/>
  <c r="F50" i="4" s="1"/>
  <c r="E38" i="4"/>
  <c r="F38" i="4" s="1"/>
  <c r="E26" i="4"/>
  <c r="F26" i="4" s="1"/>
  <c r="E55" i="4"/>
  <c r="F55" i="4" s="1"/>
  <c r="E43" i="4"/>
  <c r="F43" i="4" s="1"/>
  <c r="E31" i="4"/>
  <c r="F31" i="4" s="1"/>
  <c r="E51" i="4"/>
  <c r="F51" i="4" s="1"/>
  <c r="E39" i="4"/>
  <c r="F39" i="4" s="1"/>
  <c r="E27" i="4"/>
  <c r="F27" i="4" s="1"/>
  <c r="E48" i="4"/>
  <c r="F48" i="4" s="1"/>
  <c r="E49" i="4"/>
  <c r="F49" i="4" s="1"/>
  <c r="E37" i="4"/>
  <c r="F37" i="4" s="1"/>
  <c r="E25" i="4"/>
  <c r="F25" i="4" s="1"/>
  <c r="E36" i="4"/>
  <c r="F36" i="4" s="1"/>
  <c r="E45" i="4"/>
  <c r="F45" i="4" s="1"/>
  <c r="E33" i="4"/>
  <c r="F33" i="4" s="1"/>
  <c r="E47" i="4"/>
  <c r="F47" i="4" s="1"/>
  <c r="E35" i="4"/>
  <c r="F35" i="4" s="1"/>
  <c r="I29" i="4"/>
  <c r="I56" i="4"/>
  <c r="E52" i="4"/>
  <c r="F52" i="4" s="1"/>
  <c r="E40" i="4"/>
  <c r="F40" i="4" s="1"/>
  <c r="E28" i="4"/>
  <c r="F28" i="4" s="1"/>
  <c r="I32" i="4"/>
  <c r="I52" i="4"/>
  <c r="I40" i="4"/>
  <c r="I28" i="4"/>
  <c r="I51" i="4"/>
  <c r="I39" i="4"/>
  <c r="I27" i="4"/>
  <c r="I49" i="4"/>
  <c r="I37" i="4"/>
  <c r="I25" i="4"/>
  <c r="I50" i="4"/>
  <c r="I48" i="4"/>
  <c r="I36" i="4"/>
  <c r="I38" i="4"/>
  <c r="I47" i="4"/>
  <c r="I35" i="4"/>
  <c r="I46" i="4"/>
  <c r="I34" i="4"/>
  <c r="I26" i="4"/>
  <c r="I45" i="4"/>
  <c r="I33" i="4"/>
  <c r="I55" i="4"/>
  <c r="I43" i="4"/>
  <c r="I31" i="4"/>
  <c r="I44" i="4"/>
  <c r="I54" i="4"/>
  <c r="I42" i="4"/>
  <c r="I30" i="4"/>
  <c r="I53" i="4"/>
  <c r="I41" i="4"/>
  <c r="K38" i="4" l="1"/>
  <c r="K56" i="4"/>
  <c r="K29" i="4"/>
  <c r="K41" i="4"/>
  <c r="K45" i="4"/>
  <c r="K49" i="4"/>
  <c r="K34" i="4"/>
  <c r="K26" i="4"/>
  <c r="K27" i="4"/>
  <c r="K39" i="4"/>
  <c r="K53" i="4"/>
  <c r="K46" i="4"/>
  <c r="K51" i="4"/>
  <c r="K28" i="4"/>
  <c r="K42" i="4"/>
  <c r="K47" i="4"/>
  <c r="K40" i="4"/>
  <c r="K35" i="4"/>
  <c r="K54" i="4"/>
  <c r="K52" i="4"/>
  <c r="K44" i="4"/>
  <c r="K36" i="4"/>
  <c r="K32" i="4"/>
  <c r="K31" i="4"/>
  <c r="K48" i="4"/>
  <c r="K43" i="4"/>
  <c r="K50" i="4"/>
  <c r="K55" i="4"/>
  <c r="K25" i="4"/>
  <c r="K30" i="4"/>
  <c r="K33" i="4"/>
  <c r="K37" i="4"/>
  <c r="I56" i="5"/>
  <c r="E56" i="5"/>
  <c r="F56" i="5" s="1"/>
  <c r="I55" i="5"/>
  <c r="E55" i="5"/>
  <c r="F55" i="5" s="1"/>
  <c r="I54" i="5"/>
  <c r="E54" i="5"/>
  <c r="F54" i="5" s="1"/>
  <c r="I53" i="5"/>
  <c r="E53" i="5"/>
  <c r="F53" i="5" s="1"/>
  <c r="I52" i="5"/>
  <c r="E52" i="5"/>
  <c r="F52" i="5" s="1"/>
  <c r="I51" i="5"/>
  <c r="E51" i="5"/>
  <c r="F51" i="5" s="1"/>
  <c r="I50" i="5"/>
  <c r="E50" i="5"/>
  <c r="F50" i="5" s="1"/>
  <c r="I49" i="5"/>
  <c r="E49" i="5"/>
  <c r="F49" i="5" s="1"/>
  <c r="I48" i="5"/>
  <c r="E48" i="5"/>
  <c r="F48" i="5" s="1"/>
  <c r="I47" i="5"/>
  <c r="E47" i="5"/>
  <c r="F47" i="5" s="1"/>
  <c r="I46" i="5"/>
  <c r="E46" i="5"/>
  <c r="F46" i="5" s="1"/>
  <c r="I45" i="5"/>
  <c r="E45" i="5"/>
  <c r="F45" i="5" s="1"/>
  <c r="I44" i="5"/>
  <c r="E44" i="5"/>
  <c r="F44" i="5" s="1"/>
  <c r="I43" i="5"/>
  <c r="E43" i="5"/>
  <c r="F43" i="5" s="1"/>
  <c r="I42" i="5"/>
  <c r="E42" i="5"/>
  <c r="F42" i="5" s="1"/>
  <c r="I41" i="5"/>
  <c r="E41" i="5"/>
  <c r="F41" i="5" s="1"/>
  <c r="I40" i="5"/>
  <c r="E40" i="5"/>
  <c r="F40" i="5" s="1"/>
  <c r="I39" i="5"/>
  <c r="E39" i="5"/>
  <c r="F39" i="5" s="1"/>
  <c r="I38" i="5"/>
  <c r="E38" i="5"/>
  <c r="F38" i="5" s="1"/>
  <c r="I37" i="5"/>
  <c r="E37" i="5"/>
  <c r="F37" i="5" s="1"/>
  <c r="I36" i="5"/>
  <c r="E36" i="5"/>
  <c r="F36" i="5" s="1"/>
  <c r="I35" i="5"/>
  <c r="E35" i="5"/>
  <c r="F35" i="5" s="1"/>
  <c r="I34" i="5"/>
  <c r="E34" i="5"/>
  <c r="F34" i="5" s="1"/>
  <c r="I33" i="5"/>
  <c r="E33" i="5"/>
  <c r="F33" i="5" s="1"/>
  <c r="I32" i="5"/>
  <c r="E32" i="5"/>
  <c r="F32" i="5" s="1"/>
  <c r="I31" i="5"/>
  <c r="E31" i="5"/>
  <c r="F31" i="5" s="1"/>
  <c r="I30" i="5"/>
  <c r="E30" i="5"/>
  <c r="F30" i="5" s="1"/>
  <c r="I29" i="5"/>
  <c r="E29" i="5"/>
  <c r="F29" i="5" s="1"/>
  <c r="I28" i="5"/>
  <c r="E28" i="5"/>
  <c r="F28" i="5" s="1"/>
  <c r="I27" i="5"/>
  <c r="E27" i="5"/>
  <c r="F27" i="5" s="1"/>
  <c r="I26" i="5"/>
  <c r="E26" i="5"/>
  <c r="F26" i="5" s="1"/>
  <c r="I25" i="5"/>
  <c r="E25" i="5"/>
  <c r="F24" i="5"/>
  <c r="I24" i="4"/>
  <c r="E24" i="4"/>
  <c r="I56" i="3"/>
  <c r="E56" i="3"/>
  <c r="F56" i="3" s="1"/>
  <c r="I55" i="3"/>
  <c r="E55" i="3"/>
  <c r="F55" i="3" s="1"/>
  <c r="I54" i="3"/>
  <c r="E54" i="3"/>
  <c r="F54" i="3" s="1"/>
  <c r="I53" i="3"/>
  <c r="E53" i="3"/>
  <c r="F53" i="3" s="1"/>
  <c r="I52" i="3"/>
  <c r="E52" i="3"/>
  <c r="F52" i="3" s="1"/>
  <c r="I51" i="3"/>
  <c r="E51" i="3"/>
  <c r="F51" i="3" s="1"/>
  <c r="I50" i="3"/>
  <c r="E50" i="3"/>
  <c r="F50" i="3" s="1"/>
  <c r="I49" i="3"/>
  <c r="E49" i="3"/>
  <c r="F49" i="3" s="1"/>
  <c r="I48" i="3"/>
  <c r="E48" i="3"/>
  <c r="F48" i="3" s="1"/>
  <c r="I47" i="3"/>
  <c r="E47" i="3"/>
  <c r="F47" i="3" s="1"/>
  <c r="I46" i="3"/>
  <c r="E46" i="3"/>
  <c r="F46" i="3" s="1"/>
  <c r="I45" i="3"/>
  <c r="E45" i="3"/>
  <c r="F45" i="3" s="1"/>
  <c r="I44" i="3"/>
  <c r="E44" i="3"/>
  <c r="F44" i="3" s="1"/>
  <c r="I43" i="3"/>
  <c r="E43" i="3"/>
  <c r="F43" i="3" s="1"/>
  <c r="I42" i="3"/>
  <c r="E42" i="3"/>
  <c r="F42" i="3" s="1"/>
  <c r="I41" i="3"/>
  <c r="E41" i="3"/>
  <c r="F41" i="3" s="1"/>
  <c r="I40" i="3"/>
  <c r="E40" i="3"/>
  <c r="F40" i="3" s="1"/>
  <c r="I39" i="3"/>
  <c r="E39" i="3"/>
  <c r="F39" i="3" s="1"/>
  <c r="I38" i="3"/>
  <c r="E38" i="3"/>
  <c r="F38" i="3" s="1"/>
  <c r="I37" i="3"/>
  <c r="E37" i="3"/>
  <c r="F37" i="3" s="1"/>
  <c r="I36" i="3"/>
  <c r="E36" i="3"/>
  <c r="F36" i="3" s="1"/>
  <c r="I35" i="3"/>
  <c r="E35" i="3"/>
  <c r="F35" i="3" s="1"/>
  <c r="I34" i="3"/>
  <c r="E34" i="3"/>
  <c r="F34" i="3" s="1"/>
  <c r="I33" i="3"/>
  <c r="E33" i="3"/>
  <c r="F33" i="3" s="1"/>
  <c r="I32" i="3"/>
  <c r="E32" i="3"/>
  <c r="F32" i="3" s="1"/>
  <c r="I31" i="3"/>
  <c r="E31" i="3"/>
  <c r="F31" i="3" s="1"/>
  <c r="I30" i="3"/>
  <c r="E30" i="3"/>
  <c r="F30" i="3" s="1"/>
  <c r="I29" i="3"/>
  <c r="E29" i="3"/>
  <c r="F29" i="3" s="1"/>
  <c r="I28" i="3"/>
  <c r="E28" i="3"/>
  <c r="F28" i="3" s="1"/>
  <c r="I27" i="3"/>
  <c r="E27" i="3"/>
  <c r="F27" i="3" s="1"/>
  <c r="I26" i="3"/>
  <c r="E26" i="3"/>
  <c r="F26" i="3" s="1"/>
  <c r="I25" i="3"/>
  <c r="E25" i="3"/>
  <c r="F25" i="3" s="1"/>
  <c r="I24" i="3"/>
  <c r="E24" i="3"/>
  <c r="I56" i="2"/>
  <c r="E56" i="2"/>
  <c r="F56" i="2" s="1"/>
  <c r="I55" i="2"/>
  <c r="E55" i="2"/>
  <c r="F55" i="2" s="1"/>
  <c r="I54" i="2"/>
  <c r="E54" i="2"/>
  <c r="F54" i="2" s="1"/>
  <c r="I53" i="2"/>
  <c r="E53" i="2"/>
  <c r="F53" i="2" s="1"/>
  <c r="I52" i="2"/>
  <c r="E52" i="2"/>
  <c r="F52" i="2" s="1"/>
  <c r="I51" i="2"/>
  <c r="E51" i="2"/>
  <c r="F51" i="2" s="1"/>
  <c r="I50" i="2"/>
  <c r="E50" i="2"/>
  <c r="F50" i="2" s="1"/>
  <c r="I49" i="2"/>
  <c r="E49" i="2"/>
  <c r="F49" i="2" s="1"/>
  <c r="I48" i="2"/>
  <c r="E48" i="2"/>
  <c r="F48" i="2" s="1"/>
  <c r="I47" i="2"/>
  <c r="E47" i="2"/>
  <c r="F47" i="2" s="1"/>
  <c r="I46" i="2"/>
  <c r="E46" i="2"/>
  <c r="F46" i="2" s="1"/>
  <c r="I45" i="2"/>
  <c r="E45" i="2"/>
  <c r="F45" i="2" s="1"/>
  <c r="I44" i="2"/>
  <c r="E44" i="2"/>
  <c r="F44" i="2" s="1"/>
  <c r="I43" i="2"/>
  <c r="E43" i="2"/>
  <c r="F43" i="2" s="1"/>
  <c r="I42" i="2"/>
  <c r="E42" i="2"/>
  <c r="F42" i="2" s="1"/>
  <c r="I41" i="2"/>
  <c r="E41" i="2"/>
  <c r="F41" i="2" s="1"/>
  <c r="I40" i="2"/>
  <c r="E40" i="2"/>
  <c r="F40" i="2" s="1"/>
  <c r="I39" i="2"/>
  <c r="E39" i="2"/>
  <c r="F39" i="2" s="1"/>
  <c r="I38" i="2"/>
  <c r="E38" i="2"/>
  <c r="F38" i="2" s="1"/>
  <c r="I37" i="2"/>
  <c r="E37" i="2"/>
  <c r="F37" i="2" s="1"/>
  <c r="I36" i="2"/>
  <c r="E36" i="2"/>
  <c r="F36" i="2" s="1"/>
  <c r="I35" i="2"/>
  <c r="E35" i="2"/>
  <c r="F35" i="2" s="1"/>
  <c r="I34" i="2"/>
  <c r="E34" i="2"/>
  <c r="F34" i="2" s="1"/>
  <c r="I33" i="2"/>
  <c r="E33" i="2"/>
  <c r="F33" i="2" s="1"/>
  <c r="I32" i="2"/>
  <c r="E32" i="2"/>
  <c r="F32" i="2" s="1"/>
  <c r="I31" i="2"/>
  <c r="E31" i="2"/>
  <c r="F31" i="2" s="1"/>
  <c r="I30" i="2"/>
  <c r="E30" i="2"/>
  <c r="F30" i="2" s="1"/>
  <c r="I29" i="2"/>
  <c r="E29" i="2"/>
  <c r="F29" i="2" s="1"/>
  <c r="I28" i="2"/>
  <c r="E28" i="2"/>
  <c r="F28" i="2" s="1"/>
  <c r="I27" i="2"/>
  <c r="E27" i="2"/>
  <c r="F27" i="2" s="1"/>
  <c r="I26" i="2"/>
  <c r="E26" i="2"/>
  <c r="F26" i="2" s="1"/>
  <c r="I25" i="2"/>
  <c r="E25" i="2"/>
  <c r="F25" i="2" s="1"/>
  <c r="I24" i="2"/>
  <c r="E24" i="2"/>
  <c r="I56" i="1"/>
  <c r="E56" i="1"/>
  <c r="F56" i="1" s="1"/>
  <c r="I55" i="1"/>
  <c r="E55" i="1"/>
  <c r="F55" i="1" s="1"/>
  <c r="I54" i="1"/>
  <c r="E54" i="1"/>
  <c r="F54" i="1" s="1"/>
  <c r="I53" i="1"/>
  <c r="E53" i="1"/>
  <c r="F53" i="1" s="1"/>
  <c r="I52" i="1"/>
  <c r="E52" i="1"/>
  <c r="F52" i="1" s="1"/>
  <c r="I51" i="1"/>
  <c r="E51" i="1"/>
  <c r="F51" i="1" s="1"/>
  <c r="I50" i="1"/>
  <c r="E50" i="1"/>
  <c r="F50" i="1" s="1"/>
  <c r="I49" i="1"/>
  <c r="E49" i="1"/>
  <c r="F49" i="1" s="1"/>
  <c r="I48" i="1"/>
  <c r="E48" i="1"/>
  <c r="F48" i="1" s="1"/>
  <c r="I47" i="1"/>
  <c r="E47" i="1"/>
  <c r="F47" i="1" s="1"/>
  <c r="I46" i="1"/>
  <c r="E46" i="1"/>
  <c r="F46" i="1" s="1"/>
  <c r="I45" i="1"/>
  <c r="E45" i="1"/>
  <c r="F45" i="1" s="1"/>
  <c r="I44" i="1"/>
  <c r="E44" i="1"/>
  <c r="F44" i="1" s="1"/>
  <c r="I43" i="1"/>
  <c r="E43" i="1"/>
  <c r="F43" i="1" s="1"/>
  <c r="I42" i="1"/>
  <c r="E42" i="1"/>
  <c r="F42" i="1" s="1"/>
  <c r="I41" i="1"/>
  <c r="E41" i="1"/>
  <c r="F41" i="1" s="1"/>
  <c r="I40" i="1"/>
  <c r="E40" i="1"/>
  <c r="F40" i="1" s="1"/>
  <c r="I39" i="1"/>
  <c r="E39" i="1"/>
  <c r="F39" i="1" s="1"/>
  <c r="I38" i="1"/>
  <c r="E38" i="1"/>
  <c r="F38" i="1" s="1"/>
  <c r="I37" i="1"/>
  <c r="E37" i="1"/>
  <c r="F37" i="1" s="1"/>
  <c r="I36" i="1"/>
  <c r="E36" i="1"/>
  <c r="F36" i="1" s="1"/>
  <c r="I35" i="1"/>
  <c r="E35" i="1"/>
  <c r="F35" i="1" s="1"/>
  <c r="I34" i="1"/>
  <c r="E34" i="1"/>
  <c r="F34" i="1" s="1"/>
  <c r="I33" i="1"/>
  <c r="E33" i="1"/>
  <c r="F33" i="1" s="1"/>
  <c r="I32" i="1"/>
  <c r="E32" i="1"/>
  <c r="F32" i="1" s="1"/>
  <c r="I31" i="1"/>
  <c r="E31" i="1"/>
  <c r="F31" i="1" s="1"/>
  <c r="I30" i="1"/>
  <c r="E30" i="1"/>
  <c r="F30" i="1" s="1"/>
  <c r="I29" i="1"/>
  <c r="E29" i="1"/>
  <c r="F29" i="1" s="1"/>
  <c r="I28" i="1"/>
  <c r="E28" i="1"/>
  <c r="F28" i="1" s="1"/>
  <c r="I27" i="1"/>
  <c r="E27" i="1"/>
  <c r="F27" i="1" s="1"/>
  <c r="I26" i="1"/>
  <c r="E26" i="1"/>
  <c r="F26" i="1" s="1"/>
  <c r="I25" i="1"/>
  <c r="E25" i="1"/>
  <c r="F25" i="1" s="1"/>
  <c r="I24" i="1"/>
  <c r="E24" i="1"/>
  <c r="I61" i="1" l="1"/>
  <c r="I60" i="1"/>
  <c r="I59" i="1"/>
  <c r="I62" i="1"/>
  <c r="I58" i="1"/>
  <c r="K40" i="1"/>
  <c r="F24" i="1"/>
  <c r="G37" i="1" s="1"/>
  <c r="E62" i="1"/>
  <c r="E59" i="1"/>
  <c r="E58" i="1"/>
  <c r="E60" i="1"/>
  <c r="E61" i="1"/>
  <c r="I61" i="2"/>
  <c r="I60" i="2"/>
  <c r="I59" i="2"/>
  <c r="I62" i="2"/>
  <c r="I58" i="2"/>
  <c r="F24" i="2"/>
  <c r="E60" i="2"/>
  <c r="E58" i="2"/>
  <c r="E62" i="2"/>
  <c r="E59" i="2"/>
  <c r="E61" i="2"/>
  <c r="I62" i="3"/>
  <c r="I61" i="3"/>
  <c r="I60" i="3"/>
  <c r="I58" i="3"/>
  <c r="I59" i="3"/>
  <c r="F24" i="3"/>
  <c r="G34" i="3" s="1"/>
  <c r="E58" i="3"/>
  <c r="E62" i="3"/>
  <c r="E60" i="3"/>
  <c r="E59" i="3"/>
  <c r="E61" i="3"/>
  <c r="J24" i="5"/>
  <c r="I62" i="5"/>
  <c r="I61" i="5"/>
  <c r="I60" i="5"/>
  <c r="I59" i="5"/>
  <c r="I58" i="5"/>
  <c r="F25" i="5"/>
  <c r="E59" i="5"/>
  <c r="E62" i="5"/>
  <c r="E58" i="5"/>
  <c r="E61" i="5"/>
  <c r="E60" i="5"/>
  <c r="K29" i="5"/>
  <c r="G24" i="5"/>
  <c r="K24" i="5"/>
  <c r="F59" i="5"/>
  <c r="F58" i="5"/>
  <c r="F60" i="5"/>
  <c r="F61" i="5"/>
  <c r="F62" i="5"/>
  <c r="F24" i="4"/>
  <c r="G37" i="4" s="1"/>
  <c r="E61" i="4"/>
  <c r="E62" i="4"/>
  <c r="E58" i="4"/>
  <c r="E59" i="4"/>
  <c r="E60" i="4"/>
  <c r="J27" i="4"/>
  <c r="I62" i="4"/>
  <c r="I61" i="4"/>
  <c r="I60" i="4"/>
  <c r="I59" i="4"/>
  <c r="I58" i="4"/>
  <c r="K50" i="1"/>
  <c r="K54" i="1"/>
  <c r="K35" i="1"/>
  <c r="K47" i="1"/>
  <c r="J38" i="1"/>
  <c r="J53" i="1"/>
  <c r="J25" i="1"/>
  <c r="J37" i="1"/>
  <c r="J43" i="1"/>
  <c r="J26" i="1"/>
  <c r="J32" i="1"/>
  <c r="K38" i="1"/>
  <c r="J55" i="1"/>
  <c r="J50" i="1"/>
  <c r="K56" i="1"/>
  <c r="K44" i="1"/>
  <c r="J34" i="1"/>
  <c r="J29" i="1"/>
  <c r="J52" i="1"/>
  <c r="K44" i="2"/>
  <c r="K26" i="2"/>
  <c r="K32" i="2"/>
  <c r="K27" i="2"/>
  <c r="K39" i="2"/>
  <c r="K41" i="2"/>
  <c r="K47" i="2"/>
  <c r="K48" i="2"/>
  <c r="K29" i="2"/>
  <c r="K50" i="2"/>
  <c r="K28" i="2"/>
  <c r="K30" i="2"/>
  <c r="K46" i="2"/>
  <c r="G34" i="2"/>
  <c r="K37" i="2"/>
  <c r="K53" i="2"/>
  <c r="K38" i="2"/>
  <c r="K44" i="3"/>
  <c r="K35" i="3"/>
  <c r="K31" i="3"/>
  <c r="K50" i="3"/>
  <c r="K53" i="3"/>
  <c r="J55" i="3"/>
  <c r="K49" i="3"/>
  <c r="K32" i="3"/>
  <c r="K33" i="3"/>
  <c r="G43" i="5"/>
  <c r="K35" i="5"/>
  <c r="K49" i="5"/>
  <c r="K47" i="5"/>
  <c r="J26" i="5"/>
  <c r="K26" i="5"/>
  <c r="K41" i="5"/>
  <c r="K56" i="5"/>
  <c r="K32" i="5"/>
  <c r="G37" i="5"/>
  <c r="K52" i="5"/>
  <c r="G30" i="5"/>
  <c r="K55" i="5"/>
  <c r="K28" i="5"/>
  <c r="G48" i="5"/>
  <c r="K53" i="5"/>
  <c r="K40" i="5"/>
  <c r="K34" i="5"/>
  <c r="K44" i="5"/>
  <c r="K41" i="3"/>
  <c r="K52" i="3"/>
  <c r="K28" i="3"/>
  <c r="J25" i="3"/>
  <c r="G50" i="3"/>
  <c r="G38" i="3"/>
  <c r="K34" i="3"/>
  <c r="K41" i="1"/>
  <c r="J41" i="1"/>
  <c r="J47" i="1"/>
  <c r="K55" i="1"/>
  <c r="J44" i="1"/>
  <c r="J28" i="1"/>
  <c r="J40" i="1"/>
  <c r="J49" i="1"/>
  <c r="K31" i="1"/>
  <c r="K42" i="1"/>
  <c r="J35" i="1"/>
  <c r="K53" i="1"/>
  <c r="J56" i="1"/>
  <c r="K46" i="1"/>
  <c r="G27" i="1"/>
  <c r="J31" i="1"/>
  <c r="J46" i="1"/>
  <c r="J55" i="2"/>
  <c r="J44" i="2"/>
  <c r="J35" i="2"/>
  <c r="J56" i="2"/>
  <c r="K35" i="2"/>
  <c r="J25" i="2"/>
  <c r="J33" i="4"/>
  <c r="J30" i="4"/>
  <c r="J52" i="4"/>
  <c r="J34" i="4"/>
  <c r="J43" i="4"/>
  <c r="J42" i="4"/>
  <c r="J56" i="4"/>
  <c r="J29" i="4"/>
  <c r="J48" i="4"/>
  <c r="J38" i="4"/>
  <c r="J28" i="4"/>
  <c r="J26" i="4"/>
  <c r="J31" i="4"/>
  <c r="J54" i="4"/>
  <c r="J51" i="4"/>
  <c r="J25" i="4"/>
  <c r="J35" i="4"/>
  <c r="J46" i="4"/>
  <c r="J32" i="4"/>
  <c r="J49" i="4"/>
  <c r="J55" i="4"/>
  <c r="J36" i="4"/>
  <c r="J45" i="4"/>
  <c r="J40" i="4"/>
  <c r="J53" i="4"/>
  <c r="J50" i="4"/>
  <c r="J47" i="4"/>
  <c r="J37" i="4"/>
  <c r="J44" i="4"/>
  <c r="J39" i="4"/>
  <c r="J41" i="4"/>
  <c r="G43" i="4"/>
  <c r="G32" i="4"/>
  <c r="G35" i="4"/>
  <c r="G47" i="4"/>
  <c r="G46" i="4"/>
  <c r="G44" i="2"/>
  <c r="K43" i="1"/>
  <c r="G50" i="2"/>
  <c r="G36" i="1"/>
  <c r="G40" i="1"/>
  <c r="G40" i="2"/>
  <c r="K39" i="1"/>
  <c r="G51" i="2"/>
  <c r="G48" i="2"/>
  <c r="G41" i="2"/>
  <c r="G46" i="2"/>
  <c r="K27" i="1"/>
  <c r="K33" i="1"/>
  <c r="K51" i="1"/>
  <c r="G26" i="2"/>
  <c r="G31" i="2"/>
  <c r="G52" i="2"/>
  <c r="G30" i="3"/>
  <c r="K36" i="1"/>
  <c r="G42" i="2"/>
  <c r="G49" i="2"/>
  <c r="G29" i="2"/>
  <c r="G28" i="1"/>
  <c r="K28" i="1"/>
  <c r="K29" i="1"/>
  <c r="G25" i="1"/>
  <c r="G34" i="1"/>
  <c r="G52" i="1"/>
  <c r="G47" i="2"/>
  <c r="K25" i="1"/>
  <c r="K34" i="1"/>
  <c r="K48" i="1"/>
  <c r="K52" i="1"/>
  <c r="G27" i="2"/>
  <c r="G32" i="2"/>
  <c r="G37" i="2"/>
  <c r="G53" i="2"/>
  <c r="G49" i="1"/>
  <c r="G43" i="2"/>
  <c r="G46" i="3"/>
  <c r="G55" i="2"/>
  <c r="G32" i="1"/>
  <c r="K32" i="1"/>
  <c r="G44" i="1"/>
  <c r="G35" i="1"/>
  <c r="G30" i="1"/>
  <c r="G38" i="2"/>
  <c r="G54" i="2"/>
  <c r="G56" i="3"/>
  <c r="K37" i="1"/>
  <c r="G45" i="1"/>
  <c r="K26" i="1"/>
  <c r="G26" i="1"/>
  <c r="K30" i="1"/>
  <c r="K45" i="1"/>
  <c r="K49" i="1"/>
  <c r="G33" i="2"/>
  <c r="G28" i="2"/>
  <c r="G32" i="3"/>
  <c r="K42" i="3"/>
  <c r="J42" i="3"/>
  <c r="G27" i="5"/>
  <c r="J41" i="5"/>
  <c r="G45" i="5"/>
  <c r="J32" i="2"/>
  <c r="J41" i="2"/>
  <c r="J50" i="2"/>
  <c r="K54" i="2"/>
  <c r="K56" i="2"/>
  <c r="J28" i="3"/>
  <c r="K37" i="3"/>
  <c r="K55" i="3"/>
  <c r="G55" i="3"/>
  <c r="J34" i="5"/>
  <c r="K38" i="5"/>
  <c r="G38" i="5"/>
  <c r="G42" i="5"/>
  <c r="G49" i="5"/>
  <c r="G53" i="5"/>
  <c r="G56" i="2"/>
  <c r="J54" i="3"/>
  <c r="J52" i="3"/>
  <c r="K37" i="5"/>
  <c r="G36" i="2"/>
  <c r="K43" i="2"/>
  <c r="J54" i="2"/>
  <c r="J48" i="3"/>
  <c r="G31" i="5"/>
  <c r="J38" i="5"/>
  <c r="G46" i="5"/>
  <c r="G25" i="2"/>
  <c r="J39" i="2"/>
  <c r="K34" i="2"/>
  <c r="G45" i="2"/>
  <c r="K52" i="2"/>
  <c r="J26" i="3"/>
  <c r="G24" i="2"/>
  <c r="J27" i="2"/>
  <c r="J34" i="2"/>
  <c r="K36" i="2"/>
  <c r="J43" i="2"/>
  <c r="K45" i="2"/>
  <c r="J52" i="2"/>
  <c r="K26" i="3"/>
  <c r="G31" i="3"/>
  <c r="G35" i="3"/>
  <c r="J37" i="3"/>
  <c r="G56" i="5"/>
  <c r="G44" i="5"/>
  <c r="G32" i="5"/>
  <c r="G47" i="5"/>
  <c r="G35" i="5"/>
  <c r="K31" i="5"/>
  <c r="G39" i="5"/>
  <c r="J53" i="5"/>
  <c r="J28" i="2"/>
  <c r="J36" i="2"/>
  <c r="J45" i="2"/>
  <c r="G24" i="3"/>
  <c r="G29" i="3"/>
  <c r="G33" i="3"/>
  <c r="G40" i="3"/>
  <c r="J43" i="3"/>
  <c r="J46" i="3"/>
  <c r="G49" i="3"/>
  <c r="G51" i="3"/>
  <c r="J35" i="5"/>
  <c r="J46" i="5"/>
  <c r="K50" i="5"/>
  <c r="G50" i="5"/>
  <c r="G54" i="5"/>
  <c r="J46" i="2"/>
  <c r="J24" i="2"/>
  <c r="J29" i="2"/>
  <c r="J38" i="2"/>
  <c r="J47" i="2"/>
  <c r="K24" i="3"/>
  <c r="J24" i="3"/>
  <c r="J29" i="3"/>
  <c r="J31" i="3"/>
  <c r="J35" i="3"/>
  <c r="K40" i="3"/>
  <c r="J40" i="3"/>
  <c r="K43" i="3"/>
  <c r="K46" i="3"/>
  <c r="J53" i="3"/>
  <c r="G28" i="5"/>
  <c r="K46" i="5"/>
  <c r="J50" i="5"/>
  <c r="K25" i="3"/>
  <c r="J50" i="3"/>
  <c r="G52" i="5"/>
  <c r="K25" i="2"/>
  <c r="J27" i="1"/>
  <c r="J30" i="1"/>
  <c r="J33" i="1"/>
  <c r="J36" i="1"/>
  <c r="J39" i="1"/>
  <c r="J42" i="1"/>
  <c r="J45" i="1"/>
  <c r="J48" i="1"/>
  <c r="J51" i="1"/>
  <c r="J54" i="1"/>
  <c r="K24" i="2"/>
  <c r="K31" i="2"/>
  <c r="K40" i="2"/>
  <c r="K49" i="2"/>
  <c r="K29" i="3"/>
  <c r="J33" i="3"/>
  <c r="G44" i="3"/>
  <c r="J49" i="3"/>
  <c r="J51" i="3"/>
  <c r="G25" i="5"/>
  <c r="K43" i="5"/>
  <c r="G51" i="5"/>
  <c r="G39" i="2"/>
  <c r="G41" i="5"/>
  <c r="G34" i="5"/>
  <c r="J30" i="3"/>
  <c r="J24" i="1"/>
  <c r="J31" i="2"/>
  <c r="K33" i="2"/>
  <c r="G35" i="2"/>
  <c r="J40" i="2"/>
  <c r="K42" i="2"/>
  <c r="J49" i="2"/>
  <c r="K51" i="2"/>
  <c r="K55" i="2"/>
  <c r="K38" i="3"/>
  <c r="J44" i="3"/>
  <c r="K56" i="3"/>
  <c r="J32" i="5"/>
  <c r="G29" i="5"/>
  <c r="J47" i="5"/>
  <c r="G30" i="2"/>
  <c r="J32" i="3"/>
  <c r="G24" i="4"/>
  <c r="J48" i="2"/>
  <c r="J26" i="2"/>
  <c r="J33" i="2"/>
  <c r="J42" i="2"/>
  <c r="J51" i="2"/>
  <c r="J53" i="2"/>
  <c r="K27" i="3"/>
  <c r="J27" i="3"/>
  <c r="J38" i="3"/>
  <c r="J47" i="3"/>
  <c r="J56" i="3"/>
  <c r="G36" i="5"/>
  <c r="G40" i="5"/>
  <c r="G55" i="5"/>
  <c r="J36" i="3"/>
  <c r="J37" i="2"/>
  <c r="J34" i="3"/>
  <c r="J30" i="2"/>
  <c r="K39" i="3"/>
  <c r="J39" i="3"/>
  <c r="K36" i="3"/>
  <c r="J41" i="3"/>
  <c r="K47" i="3"/>
  <c r="K54" i="3"/>
  <c r="G26" i="5"/>
  <c r="J29" i="5"/>
  <c r="G33" i="5"/>
  <c r="K51" i="3"/>
  <c r="K36" i="5"/>
  <c r="J36" i="5"/>
  <c r="K48" i="5"/>
  <c r="J48" i="5"/>
  <c r="J31" i="5"/>
  <c r="J43" i="5"/>
  <c r="J55" i="5"/>
  <c r="K30" i="3"/>
  <c r="K48" i="3"/>
  <c r="K33" i="5"/>
  <c r="J33" i="5"/>
  <c r="K45" i="5"/>
  <c r="J45" i="5"/>
  <c r="K45" i="3"/>
  <c r="J28" i="5"/>
  <c r="J40" i="5"/>
  <c r="J52" i="5"/>
  <c r="J45" i="3"/>
  <c r="K30" i="5"/>
  <c r="J30" i="5"/>
  <c r="K42" i="5"/>
  <c r="J42" i="5"/>
  <c r="K54" i="5"/>
  <c r="J54" i="5"/>
  <c r="J25" i="5"/>
  <c r="J37" i="5"/>
  <c r="J49" i="5"/>
  <c r="K25" i="5"/>
  <c r="J44" i="5"/>
  <c r="J56" i="5"/>
  <c r="J24" i="4"/>
  <c r="K27" i="5"/>
  <c r="J27" i="5"/>
  <c r="K39" i="5"/>
  <c r="J39" i="5"/>
  <c r="K51" i="5"/>
  <c r="J51" i="5"/>
  <c r="G29" i="1" l="1"/>
  <c r="G33" i="1"/>
  <c r="G55" i="1"/>
  <c r="G38" i="1"/>
  <c r="G51" i="1"/>
  <c r="G41" i="1"/>
  <c r="G31" i="1"/>
  <c r="G50" i="1"/>
  <c r="K24" i="1"/>
  <c r="L40" i="1" s="1"/>
  <c r="G42" i="1"/>
  <c r="G24" i="1"/>
  <c r="G46" i="1"/>
  <c r="G47" i="1"/>
  <c r="G48" i="1"/>
  <c r="G53" i="1"/>
  <c r="G56" i="1"/>
  <c r="G43" i="1"/>
  <c r="G54" i="1"/>
  <c r="G39" i="1"/>
  <c r="F61" i="1"/>
  <c r="F58" i="1"/>
  <c r="F60" i="1"/>
  <c r="F62" i="1"/>
  <c r="F59" i="1"/>
  <c r="K59" i="2"/>
  <c r="K61" i="2"/>
  <c r="K58" i="2"/>
  <c r="K60" i="2"/>
  <c r="K62" i="2"/>
  <c r="F60" i="2"/>
  <c r="F62" i="2"/>
  <c r="F59" i="2"/>
  <c r="F61" i="2"/>
  <c r="F58" i="2"/>
  <c r="G25" i="3"/>
  <c r="G48" i="3"/>
  <c r="G37" i="3"/>
  <c r="G53" i="3"/>
  <c r="G54" i="3"/>
  <c r="G42" i="3"/>
  <c r="G43" i="3"/>
  <c r="G39" i="3"/>
  <c r="G26" i="3"/>
  <c r="G45" i="3"/>
  <c r="G36" i="3"/>
  <c r="G47" i="3"/>
  <c r="G52" i="3"/>
  <c r="G28" i="3"/>
  <c r="G27" i="3"/>
  <c r="G41" i="3"/>
  <c r="K62" i="3"/>
  <c r="K59" i="3"/>
  <c r="K58" i="3"/>
  <c r="K60" i="3"/>
  <c r="K61" i="3"/>
  <c r="F60" i="3"/>
  <c r="F58" i="3"/>
  <c r="F62" i="3"/>
  <c r="F59" i="3"/>
  <c r="F61" i="3"/>
  <c r="G42" i="4"/>
  <c r="G52" i="4"/>
  <c r="G41" i="4"/>
  <c r="G50" i="4"/>
  <c r="G51" i="4"/>
  <c r="G26" i="4"/>
  <c r="G25" i="4"/>
  <c r="L24" i="5"/>
  <c r="K62" i="5"/>
  <c r="K59" i="5"/>
  <c r="K60" i="5"/>
  <c r="K58" i="5"/>
  <c r="K61" i="5"/>
  <c r="G56" i="4"/>
  <c r="G30" i="4"/>
  <c r="G39" i="4"/>
  <c r="G48" i="4"/>
  <c r="G44" i="4"/>
  <c r="G53" i="4"/>
  <c r="G27" i="4"/>
  <c r="G36" i="4"/>
  <c r="K24" i="4"/>
  <c r="L52" i="4" s="1"/>
  <c r="G34" i="4"/>
  <c r="G55" i="4"/>
  <c r="G29" i="4"/>
  <c r="G38" i="4"/>
  <c r="G45" i="4"/>
  <c r="G31" i="4"/>
  <c r="G40" i="4"/>
  <c r="G49" i="4"/>
  <c r="G33" i="4"/>
  <c r="G54" i="4"/>
  <c r="G28" i="4"/>
  <c r="F61" i="4"/>
  <c r="F62" i="4"/>
  <c r="F59" i="4"/>
  <c r="F60" i="4"/>
  <c r="F58" i="4"/>
  <c r="L24" i="2"/>
  <c r="L32" i="3"/>
  <c r="L54" i="3"/>
  <c r="L38" i="3"/>
  <c r="L44" i="3"/>
  <c r="L35" i="3"/>
  <c r="L55" i="3"/>
  <c r="L36" i="3"/>
  <c r="L42" i="3"/>
  <c r="L34" i="3"/>
  <c r="L41" i="3"/>
  <c r="L56" i="3"/>
  <c r="L31" i="3"/>
  <c r="L48" i="3"/>
  <c r="L46" i="3"/>
  <c r="L50" i="3"/>
  <c r="L30" i="3"/>
  <c r="L29" i="3"/>
  <c r="L43" i="3"/>
  <c r="L40" i="3"/>
  <c r="L47" i="3"/>
  <c r="L28" i="3"/>
  <c r="L45" i="3"/>
  <c r="L25" i="3"/>
  <c r="L26" i="3"/>
  <c r="L37" i="3"/>
  <c r="L52" i="3"/>
  <c r="L39" i="3"/>
  <c r="L33" i="3"/>
  <c r="L27" i="3"/>
  <c r="L53" i="3"/>
  <c r="L51" i="3"/>
  <c r="L49" i="3"/>
  <c r="L32" i="2"/>
  <c r="L38" i="2"/>
  <c r="L54" i="2"/>
  <c r="L29" i="2"/>
  <c r="L47" i="5"/>
  <c r="L44" i="2"/>
  <c r="L55" i="2"/>
  <c r="L51" i="2"/>
  <c r="L43" i="5"/>
  <c r="L48" i="2"/>
  <c r="L46" i="2"/>
  <c r="L28" i="2"/>
  <c r="L35" i="2"/>
  <c r="L52" i="2"/>
  <c r="L42" i="2"/>
  <c r="L28" i="5"/>
  <c r="L24" i="3"/>
  <c r="L44" i="5"/>
  <c r="L41" i="2"/>
  <c r="L42" i="5"/>
  <c r="L29" i="5"/>
  <c r="L34" i="2"/>
  <c r="L49" i="5"/>
  <c r="L39" i="2"/>
  <c r="L53" i="2"/>
  <c r="L35" i="5"/>
  <c r="L48" i="5"/>
  <c r="L55" i="5"/>
  <c r="L43" i="2"/>
  <c r="L36" i="2"/>
  <c r="L56" i="2"/>
  <c r="L34" i="5"/>
  <c r="L30" i="5"/>
  <c r="L26" i="5"/>
  <c r="L33" i="2"/>
  <c r="L49" i="2"/>
  <c r="L46" i="5"/>
  <c r="L56" i="5"/>
  <c r="L37" i="2"/>
  <c r="L33" i="5"/>
  <c r="L27" i="2"/>
  <c r="L41" i="5"/>
  <c r="L32" i="5"/>
  <c r="L45" i="5"/>
  <c r="L36" i="5"/>
  <c r="L40" i="5"/>
  <c r="L40" i="2"/>
  <c r="L45" i="2"/>
  <c r="L30" i="2"/>
  <c r="L52" i="5"/>
  <c r="L26" i="2"/>
  <c r="L27" i="5"/>
  <c r="L54" i="5"/>
  <c r="L31" i="5"/>
  <c r="L53" i="5"/>
  <c r="L51" i="5"/>
  <c r="L25" i="5"/>
  <c r="L39" i="5"/>
  <c r="L31" i="2"/>
  <c r="L25" i="2"/>
  <c r="L50" i="5"/>
  <c r="L37" i="5"/>
  <c r="L38" i="5"/>
  <c r="L47" i="2"/>
  <c r="L50" i="2"/>
  <c r="L37" i="1" l="1"/>
  <c r="L43" i="1"/>
  <c r="L50" i="1"/>
  <c r="L26" i="1"/>
  <c r="L25" i="1"/>
  <c r="L49" i="1"/>
  <c r="L44" i="1"/>
  <c r="L38" i="1"/>
  <c r="L27" i="1"/>
  <c r="L56" i="1"/>
  <c r="L53" i="1"/>
  <c r="L33" i="1"/>
  <c r="L48" i="1"/>
  <c r="L47" i="1"/>
  <c r="L39" i="1"/>
  <c r="L52" i="1"/>
  <c r="L55" i="1"/>
  <c r="K61" i="1"/>
  <c r="L51" i="1"/>
  <c r="L31" i="1"/>
  <c r="L42" i="1"/>
  <c r="K60" i="1"/>
  <c r="L30" i="1"/>
  <c r="L24" i="1"/>
  <c r="K58" i="1"/>
  <c r="L41" i="1"/>
  <c r="L36" i="1"/>
  <c r="L28" i="1"/>
  <c r="L32" i="1"/>
  <c r="K62" i="1"/>
  <c r="L34" i="1"/>
  <c r="L29" i="1"/>
  <c r="K59" i="1"/>
  <c r="L46" i="1"/>
  <c r="L35" i="1"/>
  <c r="L45" i="1"/>
  <c r="L54" i="1"/>
  <c r="L27" i="4"/>
  <c r="L38" i="4"/>
  <c r="L50" i="4"/>
  <c r="L45" i="4"/>
  <c r="L54" i="4"/>
  <c r="L39" i="4"/>
  <c r="L37" i="4"/>
  <c r="L44" i="4"/>
  <c r="L28" i="4"/>
  <c r="L24" i="4"/>
  <c r="L41" i="4"/>
  <c r="L53" i="4"/>
  <c r="L33" i="4"/>
  <c r="L55" i="4"/>
  <c r="L26" i="4"/>
  <c r="L46" i="4"/>
  <c r="L47" i="4"/>
  <c r="L34" i="4"/>
  <c r="L48" i="4"/>
  <c r="L32" i="4"/>
  <c r="L25" i="4"/>
  <c r="L56" i="4"/>
  <c r="L49" i="4"/>
  <c r="L43" i="4"/>
  <c r="L51" i="4"/>
  <c r="L36" i="4"/>
  <c r="L30" i="4"/>
  <c r="L35" i="4"/>
  <c r="L40" i="4"/>
  <c r="L29" i="4"/>
  <c r="L31" i="4"/>
  <c r="L42" i="4"/>
  <c r="K62" i="4"/>
  <c r="K61" i="4"/>
  <c r="K60" i="4"/>
  <c r="K59" i="4"/>
  <c r="K58" i="4"/>
</calcChain>
</file>

<file path=xl/sharedStrings.xml><?xml version="1.0" encoding="utf-8"?>
<sst xmlns="http://schemas.openxmlformats.org/spreadsheetml/2006/main" count="877" uniqueCount="140">
  <si>
    <t>ID PILAR</t>
  </si>
  <si>
    <t>PILAR</t>
  </si>
  <si>
    <t>ID SUBPILAR</t>
  </si>
  <si>
    <t>SUBPILAR</t>
  </si>
  <si>
    <t>ID INDICADOR</t>
  </si>
  <si>
    <t>INDICADOR</t>
  </si>
  <si>
    <t>CONNOTACIÓN</t>
  </si>
  <si>
    <t>IMPUTADO</t>
  </si>
  <si>
    <t>INF</t>
  </si>
  <si>
    <t>Infraestructura del bienestar</t>
  </si>
  <si>
    <t>INF-1</t>
  </si>
  <si>
    <t>INF-1-1</t>
  </si>
  <si>
    <t xml:space="preserve">Acceso al servicio de acueducto </t>
  </si>
  <si>
    <t>Positiva</t>
  </si>
  <si>
    <t>NO</t>
  </si>
  <si>
    <t>INF-1-2</t>
  </si>
  <si>
    <t>Acceso a la energía eléctrica</t>
  </si>
  <si>
    <t>INF-1-3</t>
  </si>
  <si>
    <t>Acceso a servicio de internet</t>
  </si>
  <si>
    <t>INF-1-4</t>
  </si>
  <si>
    <t>Acceso a servicio de gas</t>
  </si>
  <si>
    <t>SI</t>
  </si>
  <si>
    <t>INF-1-5</t>
  </si>
  <si>
    <t>Acceso al servicio de alcantarillado</t>
  </si>
  <si>
    <t>INF-2</t>
  </si>
  <si>
    <t>Bienestar</t>
  </si>
  <si>
    <t>INF-2-1</t>
  </si>
  <si>
    <t xml:space="preserve">Tenencia de vivienda </t>
  </si>
  <si>
    <t>INF-2-2</t>
  </si>
  <si>
    <t>Bienestar subjetivo</t>
  </si>
  <si>
    <t>INF-2-3</t>
  </si>
  <si>
    <t>Déficit cuantitativo</t>
  </si>
  <si>
    <t>Negativa</t>
  </si>
  <si>
    <t>INF-2-4</t>
  </si>
  <si>
    <t>Déficit cualitativo</t>
  </si>
  <si>
    <t>FICHA TECNICA INDICADOR</t>
  </si>
  <si>
    <t>Acceso a servicios</t>
  </si>
  <si>
    <t>OBJETIVO</t>
  </si>
  <si>
    <t>Evaluar y comprender las disparidades de género en el acceso al servicio de acueducto, con el fin de identificar cómo estas diferencias impactan en las condiciones de vida de los hogares. Este análisis es crucial para desarrollar estrategias que promuevan la equidad de género en el acceso a servicios básicos y mejoren la calidad de vida en las comunidades. Además, se busca generar datos que permitan a los responsables de la formulación de políticas y a las organizaciones pertinentes tomar decisiones informadas para abordar y mitigar estas disparidades.</t>
  </si>
  <si>
    <t>VARIABLE</t>
  </si>
  <si>
    <t>Número de mujeres con acceso a acueducto y número de hombres con acceso a acueducto</t>
  </si>
  <si>
    <t>FORMULA</t>
  </si>
  <si>
    <t>INTERPRETACIÓN</t>
  </si>
  <si>
    <t>FUENTE Y AÑO DE INFORMACIÓN</t>
  </si>
  <si>
    <t>Encuesta de Calidad de Vida - DANE [2023]</t>
  </si>
  <si>
    <t>FILTRO</t>
  </si>
  <si>
    <t>(P8520S5) ¿Con cuáles de los siguientes servicios públicos, privados o comunales cuenta la vivienda? Acueducto</t>
  </si>
  <si>
    <t>Connotación</t>
  </si>
  <si>
    <t>RESULTADOS</t>
  </si>
  <si>
    <t>CÓDIGO DEPARTAMENTO</t>
  </si>
  <si>
    <t>Departamento</t>
  </si>
  <si>
    <t>Mujeres</t>
  </si>
  <si>
    <t>Hombres</t>
  </si>
  <si>
    <t>Brecha</t>
  </si>
  <si>
    <t>Brecha absoluta</t>
  </si>
  <si>
    <t>Posición brecha absoluta</t>
  </si>
  <si>
    <t>Capacidad agregada</t>
  </si>
  <si>
    <t>Factor ponderador</t>
  </si>
  <si>
    <t>Posición factor ponderador</t>
  </si>
  <si>
    <t xml:space="preserve">Brecha ponderada </t>
  </si>
  <si>
    <t xml:space="preserve">Posición brecha ponderada </t>
  </si>
  <si>
    <t>Puntaje</t>
  </si>
  <si>
    <t>Antioquia</t>
  </si>
  <si>
    <t>Atlántico</t>
  </si>
  <si>
    <t>Bogotá D.C.</t>
  </si>
  <si>
    <t>Bolívar</t>
  </si>
  <si>
    <t>Boyacá</t>
  </si>
  <si>
    <t>Caldas</t>
  </si>
  <si>
    <t>Caquetá</t>
  </si>
  <si>
    <t>Cauca</t>
  </si>
  <si>
    <t>Cesar</t>
  </si>
  <si>
    <t>Córdoba</t>
  </si>
  <si>
    <t>Cundinamarca</t>
  </si>
  <si>
    <t>Chocó</t>
  </si>
  <si>
    <t>Huila</t>
  </si>
  <si>
    <t>La Guajira</t>
  </si>
  <si>
    <t>Magdalena</t>
  </si>
  <si>
    <t>Meta</t>
  </si>
  <si>
    <t>Nariño</t>
  </si>
  <si>
    <t>Norte de Santander</t>
  </si>
  <si>
    <t>Quindío</t>
  </si>
  <si>
    <t>Risaralda</t>
  </si>
  <si>
    <t>Santander</t>
  </si>
  <si>
    <t>Sucre</t>
  </si>
  <si>
    <t>Tolima</t>
  </si>
  <si>
    <t>Valle del Cauca</t>
  </si>
  <si>
    <t>Arauca</t>
  </si>
  <si>
    <t>Casanare</t>
  </si>
  <si>
    <t>Putumayo</t>
  </si>
  <si>
    <t>Archipiélago de San Andrés</t>
  </si>
  <si>
    <t>Amazonas</t>
  </si>
  <si>
    <t>Guainía</t>
  </si>
  <si>
    <t>Guaviare</t>
  </si>
  <si>
    <t>Vaupés</t>
  </si>
  <si>
    <t>Vichada</t>
  </si>
  <si>
    <t>ESTADÍSTICAS DESCRIPTIVAS</t>
  </si>
  <si>
    <t>PROMEDIO</t>
  </si>
  <si>
    <t>NA</t>
  </si>
  <si>
    <t>DESVIACIOÓN ESTANDAR</t>
  </si>
  <si>
    <t>VARIANZA</t>
  </si>
  <si>
    <t>MÁXIMO</t>
  </si>
  <si>
    <t>MINIMO</t>
  </si>
  <si>
    <t>OBSERVACIONES</t>
  </si>
  <si>
    <t>Evaluar y comprender las disparidades de género en el acceso a la energía eléctrica, con el fin de identificar cómo estas diferencias impactan en las condiciones de vida de los hogares. Este análisis es crucial para desarrollar estrategias que promuevan la equidad de género en el acceso a servicios básicos y mejoren la calidad de vida en las comunidades. Además, se busca generar datos que permitan a los responsables de la formulación de políticas y a las organizaciones pertinentes tomar decisiones informadas para abordar y mitigar estas disparidades.</t>
  </si>
  <si>
    <t>(P8520S1) ¿Con cuáles de los siguientes servicios públicos, privados o comunales cuenta la vivienda? Energía eléctrica</t>
  </si>
  <si>
    <t>Evaluar y comprender las disparidades de género en el acceso al servicio de internet, con el fin de identificar cómo estas diferencias impactan en las condiciones de vida de los hogares. Este análisis es crucial para desarrollar estrategias que promuevan la equidad de género en el acceso a servicios básicos y mejoren la calidad de vida en las comunidades. Además, se busca generar datos que permitan a los responsables de la formulación de políticas y a las organizaciones pertinentes tomar decisiones informadas para abordar y mitigar estas disparidades.</t>
  </si>
  <si>
    <t>Número de mujeres que reportan tener acceso a internet y número de hombres que reportan tener acceso a internet</t>
  </si>
  <si>
    <t>(P1075) ¿El hogar tiene conexión a internet?</t>
  </si>
  <si>
    <t>Acceso a servicio de gas natural conectado a red pública</t>
  </si>
  <si>
    <t>Evaluar y comprender las disparidades de género en el acceso al servicio de gas natural, con el fin de identificar cómo estas diferencias impactan en las condiciones de vida de los hogares. Este análisis es crucial para desarrollar estrategias que promuevan la equidad de género en el acceso a servicios básicos y mejoren la calidad de vida en las comunidades. Además, se busca generar datos que permitan a los responsables de la formulación de políticas y a las organizaciones pertinentes tomar decisiones informadas para abordar y mitigar estas disparidades.</t>
  </si>
  <si>
    <t>Evaluar y comprender las disparidades de género en el acceso al servicio de alcantarillado, con el fin de identificar cómo estas diferencias impactan en las condiciones de vida de los hogares. Este análisis es crucial para desarrollar estrategias que promuevan la equidad de género en el acceso a servicios básicos y mejoren la calidad de vida en las comunidades. Además, se busca generar datos que permitan a los responsables de la formulación de políticas y a las organizaciones pertinentes tomar decisiones informadas para abordar y mitigar estas disparidades.</t>
  </si>
  <si>
    <t>Número de mujeres con acceso a alcantarillado y número de hombres con acceso a alcantarillado</t>
  </si>
  <si>
    <t>(P8520S3) ¿Con cuáles de los siguientes servicios públicos, privados o comunales cuenta la vivienda? Alcantarillado</t>
  </si>
  <si>
    <t>La tenencia de vivienda logra medir la estabilidad y seguridad en su acceso e indica estabilidad económica y social de los hogares. Para el sector público es un insumo para diseñar y ajustar políticas públicas de planificación y desarrollo de proyectos urbanos y de infraestructura.</t>
  </si>
  <si>
    <t xml:space="preserve">Hogares con jefatura femenina que indiquen tener casa propia y hogares con jefatura masculina que indiquen tener casa propia </t>
  </si>
  <si>
    <t>Cuadro 5. Hogares por tipo de tenencia de la vivienda según sexo del jefe/a del hogar (miles/%).</t>
  </si>
  <si>
    <t>San Andrés</t>
  </si>
  <si>
    <t>Mide el grado de seguridad percibido por el jefe de hogar respecto a la zona que habita, sea barrio, pueblo o vereda. A diferencia de las estadísticas de delitos, que pueden proporcionar una visión objetiva de la criminalidad en un lugar determinado, la sensación de seguridad se refiere a cómo se sienten las personas respecto a su entorno en términos de seguridad personal y protección de la propiedad.</t>
  </si>
  <si>
    <t xml:space="preserve">Hogares con jefatura mujer que opina sentirse segura en el barrio, pueblo o vereda donde vive y hogares con jefatura hombre que opina sentirse seguro en el barrio, pueblo o vereda donde vive  </t>
  </si>
  <si>
    <t>Cuadro 18. Hogares por opinión del jefe o del cónyuge respecto a cómo se siente en el barrio, pueblo o vereda donde vive, según sexo del jefe/a del hogar (miles/%)</t>
  </si>
  <si>
    <t>Cuadro 24. Hogares por déficit cuantitativo y tipo según sexo del jefe/a del hogar (miles /%).</t>
  </si>
  <si>
    <t>Cuantificar la proporción de hogares que ocupan viviendas con deficiencias no estructurales (déficit cualitativo), para modificar políticas y programas de vivienda para hombres y mujeres jefes de hogar. Entre las deficiencias está el material inadecuado para pisos y paredes y  falta en el acceso a un sistema de recolección de basuras.</t>
  </si>
  <si>
    <t>Cuadro 24. Hogares por déficit cualitativo y tipo según sexo del jefe/a del hogar (miles /%).</t>
  </si>
  <si>
    <t>Si el indicador es mayor que cero (0), la brecha de género favorece a las mujeres; en caso contrario, favorece a los hombres, reflejando el porcentaje de disparidad en el acceso a servicios públicos. Por ejemplo, en Cundinamarca, el acceso al servicio de acueducto presenta una brecha de género de 0.00%, lo que indica que hombres y mujeres tienen igualdad de acceso a este servicio, sin diferencias significativas entre ambos grupos.</t>
  </si>
  <si>
    <t>Si el indicador es mayor que cero (0), la brecha de género favorece a las mujeres; en caso contrario, favorece a los hombres, reflejando el porcentaje de disparidad en el acceso a servicios públicos. Por ejemplo, en Antioquia, los hombres acceden a la energía eléctrica un 0.17% más que las mujeres.</t>
  </si>
  <si>
    <t>Si el indicador es mayor que cero (0), la brecha de género favorece a las mujeres; en caso contrario, favorece a los hombres, reflejando el porcentaje de disparidad en el acceso a servicios públicos. Por ejemplo, en Santander, las mujeres acceden al servicio de internet un 7.03% más que los hombres.</t>
  </si>
  <si>
    <t>Si el indicador es mayor que cero (0), la brecha de género favorece a las mujeres; en caso contrario, favorece a los hombres, reflejando el porcentaje de disparidad en el acceso a servicios públicos. Por ejemplo, en Boyacá, las mujeres acceden al servicio de gas natural un 3.22% más que los hombres.</t>
  </si>
  <si>
    <t>Si el indicador es mayor que cero (0), la brecha de género favorece a las mujeres; en caso contrario, favorece a los hombres, reflejando el porcentaje de disparidad en el acceso a servicios públicos. Por ejemplo, en Antioquia, las mujeres acceden al servicio de alcantarillado un 6.56% más que los hombres.</t>
  </si>
  <si>
    <t>Si el indicador es mayor que cero (0), la brecha de género favorece a las mujeres; en caso contrario, favorece a los hombres, reflejando el porcentaje de disparidad en la tenencia de vivienda. Por ejemplo, en Atlántico, las mujeres jefas de hogar poseen vivienda un 4.34% más que los hombres jefes de hogar.</t>
  </si>
  <si>
    <t>Si el indicador es mayor que cero (0), la brecha de género favorece a las mujeres; en caso contrario, favorece a los hombres, reflejando el porcentaje de disparidad en la percepción de seguridad. Por ejemplo, en Quindío, los hombres jefes de hogar tienen una percepción de seguridad 3.64% mayor que las mujeres jefas de hogar, evidenciando una brecha en desfavor de las mujeres.</t>
  </si>
  <si>
    <t>Si el indicador es mayor que cero (0), la brecha de género favorece a las mujeres; en caso contrario, favorece a los hombres, reflejando el porcentaje de disparidad en el déficit habitacional. Por ejemplo, en Antioquia, los hogares con jefatura masculina presentan un déficit cuantitativo 31.43% mayor que los hogares con jefatura femenina.</t>
  </si>
  <si>
    <t>Si el indicador es mayor que cero (0), la brecha de género favorece a las mujeres; en caso contrario, favorece a los hombres, reflejando el porcentaje de disparidad en el déficit habitacional. Por ejemplo, en Norte de Santander, los hogares con jefatura masculina reportan un déficit cualitativo 9.41% mayor que los hogares con jefatura femenina.</t>
  </si>
  <si>
    <t>Número de mujeres con acceso a energía gas natural y número de hombres con acceso a gas natural</t>
  </si>
  <si>
    <t>Número de mujeres con acceso a energía eléctrica y número de hombres con acceso a energía eléctrica</t>
  </si>
  <si>
    <t>Hogares con jefatura femenina que indican un déficit cualitativo y hogares con jefatura masculina que indican un déficit cualitativo</t>
  </si>
  <si>
    <t>Cuantificar la proporción de hogares que ocupan viviendas con deficiencias estructurales o de espacio (déficit cuantitativo) , para modificar políticas y programas de vivienda para hombres y mujeres jefes de hogar. Entre las deficiencias está el hacinamiento y la cohabitación.</t>
  </si>
  <si>
    <t>Hogares con jefatura femenina que indican un déficit cuantitativo y hogares con jefatura masculina que indican un déficit cuantitativo</t>
  </si>
  <si>
    <t>Gran Encuesta Integrada de Hogares - DANE [2023]</t>
  </si>
  <si>
    <t>(P4030S1): Gas natural conectado a red pública</t>
  </si>
  <si>
    <t>Acceso a servicios públicos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</si>
</sst>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2"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color theme="1"/>
      <name val="Times New Roman"/>
      <family val="1"/>
    </font>
    <font>
      <sz val="11"/>
      <color theme="1"/>
      <name val="Times New Roman"/>
      <family val="1"/>
    </font>
    <font>
      <sz val="9"/>
      <color theme="1"/>
      <name val="Times New Roman"/>
      <family val="1"/>
    </font>
    <font>
      <sz val="10"/>
      <color theme="1"/>
      <name val="Times New Roman"/>
      <family val="1"/>
    </font>
    <font>
      <b/>
      <sz val="11"/>
      <color theme="0"/>
      <name val="Times New Roman"/>
      <family val="1"/>
    </font>
    <font>
      <sz val="8"/>
      <name val="Calibri"/>
      <family val="2"/>
      <scheme val="minor"/>
    </font>
    <font>
      <sz val="12"/>
      <color theme="1"/>
      <name val="Calibri"/>
      <family val="2"/>
      <scheme val="minor"/>
    </font>
  </fonts>
  <fills count="6">
    <fill>
      <patternFill patternType="none"/>
    </fill>
    <fill>
      <patternFill patternType="gray125"/>
    </fill>
    <fill>
      <patternFill patternType="solid">
        <fgColor rgb="FFC5E5DA"/>
        <bgColor indexed="64"/>
      </patternFill>
    </fill>
    <fill>
      <patternFill patternType="solid">
        <fgColor rgb="FFEBF5F2"/>
        <bgColor indexed="64"/>
      </patternFill>
    </fill>
    <fill>
      <patternFill patternType="solid">
        <fgColor rgb="FFC00000"/>
        <bgColor rgb="FFC00000"/>
      </patternFill>
    </fill>
    <fill>
      <patternFill patternType="solid">
        <fgColor rgb="FFEBF5F2"/>
        <bgColor rgb="FFEBF5F2"/>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diagonal/>
    </border>
    <border>
      <left style="thin">
        <color indexed="64"/>
      </left>
      <right/>
      <top/>
      <bottom style="thin">
        <color indexed="64"/>
      </bottom>
      <diagonal/>
    </border>
  </borders>
  <cellStyleXfs count="7">
    <xf numFmtId="0" fontId="0" fillId="0" borderId="0"/>
    <xf numFmtId="0" fontId="4" fillId="0" borderId="0"/>
    <xf numFmtId="0" fontId="4" fillId="0" borderId="0"/>
    <xf numFmtId="0" fontId="3" fillId="0" borderId="0"/>
    <xf numFmtId="0" fontId="2" fillId="0" borderId="0"/>
    <xf numFmtId="0" fontId="1" fillId="0" borderId="0"/>
    <xf numFmtId="9" fontId="11" fillId="0" borderId="0" applyFont="0" applyFill="0" applyBorder="0" applyAlignment="0" applyProtection="0"/>
  </cellStyleXfs>
  <cellXfs count="43">
    <xf numFmtId="0" fontId="0" fillId="0" borderId="0" xfId="0"/>
    <xf numFmtId="0" fontId="6" fillId="0" borderId="0" xfId="1" applyFont="1" applyAlignment="1">
      <alignment horizontal="center" vertical="center"/>
    </xf>
    <xf numFmtId="0" fontId="7" fillId="3" borderId="1" xfId="0" applyFont="1" applyFill="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7" fillId="0" borderId="1" xfId="1" applyFont="1" applyBorder="1" applyAlignment="1">
      <alignment horizontal="center" vertical="center" wrapText="1"/>
    </xf>
    <xf numFmtId="2" fontId="7" fillId="0" borderId="1" xfId="1" applyNumberFormat="1" applyFont="1" applyBorder="1" applyAlignment="1">
      <alignment horizontal="center" vertical="center" wrapText="1"/>
    </xf>
    <xf numFmtId="0" fontId="7" fillId="0" borderId="0" xfId="1" applyFont="1" applyAlignment="1">
      <alignment horizontal="center" vertical="center"/>
    </xf>
    <xf numFmtId="0" fontId="9" fillId="4" borderId="4" xfId="3" applyFont="1" applyFill="1" applyBorder="1" applyAlignment="1">
      <alignment horizontal="center"/>
    </xf>
    <xf numFmtId="0" fontId="9" fillId="4" borderId="5" xfId="3" applyFont="1" applyFill="1" applyBorder="1" applyAlignment="1">
      <alignment horizontal="center"/>
    </xf>
    <xf numFmtId="0" fontId="6" fillId="0" borderId="0" xfId="3" applyFont="1" applyAlignment="1">
      <alignment horizontal="center"/>
    </xf>
    <xf numFmtId="0" fontId="6" fillId="0" borderId="4" xfId="3" applyFont="1" applyBorder="1" applyAlignment="1">
      <alignment horizontal="center"/>
    </xf>
    <xf numFmtId="0" fontId="7" fillId="0" borderId="1" xfId="1" applyFont="1" applyBorder="1" applyAlignment="1">
      <alignment horizontal="center" vertical="center"/>
    </xf>
    <xf numFmtId="0" fontId="8" fillId="0" borderId="1" xfId="2" applyFont="1" applyBorder="1" applyAlignment="1">
      <alignment horizontal="center" vertical="center"/>
    </xf>
    <xf numFmtId="2" fontId="7" fillId="0" borderId="1" xfId="1" applyNumberFormat="1" applyFont="1" applyBorder="1" applyAlignment="1">
      <alignment horizontal="center" vertical="center"/>
    </xf>
    <xf numFmtId="0" fontId="7" fillId="0" borderId="1" xfId="0" applyFont="1" applyBorder="1" applyAlignment="1">
      <alignment horizontal="center" vertical="center" wrapText="1"/>
    </xf>
    <xf numFmtId="2" fontId="7" fillId="0" borderId="1" xfId="0" applyNumberFormat="1" applyFont="1" applyBorder="1" applyAlignment="1">
      <alignment horizontal="center" vertical="center" wrapText="1"/>
    </xf>
    <xf numFmtId="0" fontId="6" fillId="0" borderId="4" xfId="3" applyFont="1" applyBorder="1" applyAlignment="1">
      <alignment horizontal="center" wrapText="1"/>
    </xf>
    <xf numFmtId="164" fontId="7" fillId="0" borderId="1" xfId="1" applyNumberFormat="1" applyFont="1" applyBorder="1" applyAlignment="1">
      <alignment horizontal="center" vertical="center" wrapText="1"/>
    </xf>
    <xf numFmtId="164" fontId="7" fillId="0" borderId="1" xfId="1" applyNumberFormat="1" applyFont="1" applyBorder="1" applyAlignment="1">
      <alignment horizontal="center" vertical="center"/>
    </xf>
    <xf numFmtId="2" fontId="7" fillId="0" borderId="1" xfId="6" applyNumberFormat="1" applyFont="1" applyBorder="1" applyAlignment="1">
      <alignment horizontal="center" vertical="center" wrapText="1"/>
    </xf>
    <xf numFmtId="0" fontId="7" fillId="5" borderId="1" xfId="0" applyFont="1" applyFill="1" applyBorder="1" applyAlignment="1">
      <alignment horizontal="center" vertical="center" wrapText="1"/>
    </xf>
    <xf numFmtId="0" fontId="5" fillId="2" borderId="1" xfId="1" applyFont="1" applyFill="1" applyBorder="1" applyAlignment="1">
      <alignment horizontal="center" vertical="center"/>
    </xf>
    <xf numFmtId="0" fontId="7" fillId="0" borderId="1" xfId="1" applyFont="1" applyBorder="1" applyAlignment="1">
      <alignment horizontal="center" vertical="center"/>
    </xf>
    <xf numFmtId="0" fontId="7" fillId="0" borderId="1" xfId="0" applyFont="1" applyBorder="1" applyAlignment="1">
      <alignment horizontal="center" vertical="center" wrapText="1"/>
    </xf>
    <xf numFmtId="0" fontId="7" fillId="5"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5" fillId="2" borderId="2" xfId="1" applyFont="1" applyFill="1" applyBorder="1" applyAlignment="1">
      <alignment horizontal="center" vertical="center"/>
    </xf>
    <xf numFmtId="0" fontId="7" fillId="0" borderId="3" xfId="1" applyFont="1" applyBorder="1" applyAlignment="1">
      <alignment horizontal="center" vertical="center"/>
    </xf>
    <xf numFmtId="0" fontId="7" fillId="0" borderId="3" xfId="1" applyFont="1" applyBorder="1" applyAlignment="1">
      <alignment horizontal="left" vertical="center"/>
    </xf>
    <xf numFmtId="0" fontId="6" fillId="0" borderId="1" xfId="0" applyFont="1" applyBorder="1" applyAlignment="1">
      <alignment horizontal="center" vertical="center"/>
    </xf>
    <xf numFmtId="0" fontId="7" fillId="0" borderId="2" xfId="0" applyFont="1" applyBorder="1" applyAlignment="1">
      <alignment horizontal="center" vertical="center" wrapText="1"/>
    </xf>
    <xf numFmtId="0" fontId="7" fillId="3" borderId="2" xfId="0" applyFont="1" applyFill="1" applyBorder="1" applyAlignment="1">
      <alignment horizontal="center" vertical="center" wrapText="1"/>
    </xf>
    <xf numFmtId="0" fontId="7" fillId="0" borderId="2" xfId="1" applyFont="1" applyBorder="1" applyAlignment="1">
      <alignment horizontal="center" vertical="center" wrapText="1"/>
    </xf>
    <xf numFmtId="0" fontId="7" fillId="5" borderId="2" xfId="0" applyFont="1" applyFill="1" applyBorder="1" applyAlignment="1">
      <alignment horizontal="center" vertical="center" wrapText="1"/>
    </xf>
    <xf numFmtId="0" fontId="7" fillId="0" borderId="2" xfId="0" applyFont="1" applyBorder="1" applyAlignment="1">
      <alignment horizontal="center" vertical="center" wrapText="1"/>
    </xf>
    <xf numFmtId="0" fontId="6" fillId="0" borderId="0" xfId="1" applyFont="1" applyBorder="1" applyAlignment="1">
      <alignment horizontal="center" vertical="center"/>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6" fillId="0" borderId="6" xfId="1" applyFont="1" applyBorder="1" applyAlignment="1">
      <alignment horizontal="center" vertical="center"/>
    </xf>
    <xf numFmtId="0" fontId="7" fillId="0" borderId="7" xfId="1" applyFont="1" applyBorder="1" applyAlignment="1">
      <alignment horizontal="center" vertical="center"/>
    </xf>
    <xf numFmtId="0" fontId="6" fillId="0" borderId="6" xfId="0" applyFont="1" applyBorder="1" applyAlignment="1">
      <alignment horizontal="center" vertical="center" wrapText="1"/>
    </xf>
    <xf numFmtId="0" fontId="6" fillId="0" borderId="6" xfId="0" applyFont="1" applyBorder="1" applyAlignment="1">
      <alignment horizontal="center" vertical="center"/>
    </xf>
  </cellXfs>
  <cellStyles count="7">
    <cellStyle name="Normal" xfId="0" builtinId="0"/>
    <cellStyle name="Normal 2" xfId="1" xr:uid="{AA412064-F3E2-42BD-B18E-ACA5C8764132}"/>
    <cellStyle name="Normal 2 2" xfId="3" xr:uid="{B37B4B36-3F5C-43CE-B603-48AC628855F8}"/>
    <cellStyle name="Normal 3" xfId="5" xr:uid="{31FA8193-F58F-4C59-A30D-3329C42CF3A3}"/>
    <cellStyle name="Normal 3 2" xfId="2" xr:uid="{E324F92D-4560-4654-ABEB-EE76D2462980}"/>
    <cellStyle name="Normal 3 2 2" xfId="4" xr:uid="{8C6CA394-3BE6-45A8-B5B5-030248C487E3}"/>
    <cellStyle name="Porcentaje"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353961</xdr:colOff>
      <xdr:row>18</xdr:row>
      <xdr:rowOff>23526</xdr:rowOff>
    </xdr:from>
    <xdr:ext cx="4709366" cy="497316"/>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C0E99CE4-8DD2-4FBE-8A45-E9C1AD9933C2}"/>
                </a:ext>
              </a:extLst>
            </xdr:cNvPr>
            <xdr:cNvSpPr txBox="1"/>
          </xdr:nvSpPr>
          <xdr:spPr>
            <a:xfrm>
              <a:off x="4653818" y="4726155"/>
              <a:ext cx="4709366" cy="4973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𝑐𝑜𝑛</m:t>
                            </m:r>
                            <m:r>
                              <a:rPr lang="es-ES" sz="900" b="0" i="1">
                                <a:latin typeface="Cambria Math" panose="02040503050406030204" pitchFamily="18" charset="0"/>
                              </a:rPr>
                              <m:t> </m:t>
                            </m:r>
                            <m:r>
                              <a:rPr lang="es-ES" sz="900" b="0" i="1">
                                <a:latin typeface="Cambria Math" panose="02040503050406030204" pitchFamily="18" charset="0"/>
                              </a:rPr>
                              <m:t>𝑎𝑐𝑐𝑒𝑠𝑜</m:t>
                            </m:r>
                            <m:r>
                              <a:rPr lang="es-ES" sz="900" b="0" i="1">
                                <a:latin typeface="Cambria Math" panose="02040503050406030204" pitchFamily="18" charset="0"/>
                              </a:rPr>
                              <m:t> </m:t>
                            </m:r>
                            <m:r>
                              <a:rPr lang="es-ES" sz="900" b="0" i="1">
                                <a:latin typeface="Cambria Math" panose="02040503050406030204" pitchFamily="18" charset="0"/>
                              </a:rPr>
                              <m:t>𝑎</m:t>
                            </m:r>
                            <m:r>
                              <a:rPr lang="es-ES" sz="900" b="0" i="1">
                                <a:latin typeface="Cambria Math" panose="02040503050406030204" pitchFamily="18" charset="0"/>
                              </a:rPr>
                              <m:t> </m:t>
                            </m:r>
                            <m:r>
                              <a:rPr lang="es-ES" sz="900" b="0" i="1">
                                <a:latin typeface="Cambria Math" panose="02040503050406030204" pitchFamily="18" charset="0"/>
                              </a:rPr>
                              <m:t>𝑎𝑐𝑢𝑒𝑑𝑢𝑐𝑡𝑜</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𝑚𝑢𝑗𝑒𝑟𝑒𝑠</m:t>
                            </m:r>
                          </m:den>
                        </m:f>
                        <m:r>
                          <a:rPr lang="es-ES" sz="900" b="0" i="1">
                            <a:latin typeface="Cambria Math" panose="02040503050406030204" pitchFamily="18" charset="0"/>
                          </a:rPr>
                          <m:t>−</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𝑐𝑜𝑛</m:t>
                            </m:r>
                            <m:r>
                              <a:rPr lang="es-ES" sz="900" b="0" i="1">
                                <a:latin typeface="Cambria Math" panose="02040503050406030204" pitchFamily="18" charset="0"/>
                              </a:rPr>
                              <m:t> </m:t>
                            </m:r>
                            <m:r>
                              <a:rPr lang="es-ES" sz="900" b="0" i="1">
                                <a:latin typeface="Cambria Math" panose="02040503050406030204" pitchFamily="18" charset="0"/>
                              </a:rPr>
                              <m:t>𝑎𝑐𝑐𝑒𝑠𝑜</m:t>
                            </m:r>
                            <m:r>
                              <a:rPr lang="es-ES" sz="900" b="0" i="1">
                                <a:latin typeface="Cambria Math" panose="02040503050406030204" pitchFamily="18" charset="0"/>
                              </a:rPr>
                              <m:t> </m:t>
                            </m:r>
                            <m:r>
                              <a:rPr lang="es-ES" sz="900" b="0" i="1">
                                <a:latin typeface="Cambria Math" panose="02040503050406030204" pitchFamily="18" charset="0"/>
                              </a:rPr>
                              <m:t>𝑎</m:t>
                            </m:r>
                            <m:r>
                              <a:rPr lang="es-ES" sz="900" b="0" i="1">
                                <a:latin typeface="Cambria Math" panose="02040503050406030204" pitchFamily="18" charset="0"/>
                              </a:rPr>
                              <m:t> </m:t>
                            </m:r>
                            <m:r>
                              <a:rPr lang="es-ES" sz="900" b="0" i="1">
                                <a:latin typeface="Cambria Math" panose="02040503050406030204" pitchFamily="18" charset="0"/>
                              </a:rPr>
                              <m:t>𝑎𝑐𝑢𝑒𝑑𝑢𝑐𝑡𝑜</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den>
                        </m:f>
                      </m:num>
                      <m:den>
                        <m:f>
                          <m:fPr>
                            <m:ctrlPr>
                              <a:rPr lang="es-CO" sz="90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𝑐𝑜𝑛</m:t>
                            </m:r>
                            <m:r>
                              <a:rPr lang="es-ES" sz="900" b="0" i="1">
                                <a:latin typeface="Cambria Math" panose="02040503050406030204" pitchFamily="18" charset="0"/>
                              </a:rPr>
                              <m:t> </m:t>
                            </m:r>
                            <m:r>
                              <a:rPr lang="es-ES" sz="900" b="0" i="1">
                                <a:latin typeface="Cambria Math" panose="02040503050406030204" pitchFamily="18" charset="0"/>
                              </a:rPr>
                              <m:t>𝑎𝑐𝑐𝑒𝑠𝑜</m:t>
                            </m:r>
                            <m:r>
                              <a:rPr lang="es-ES" sz="900" b="0" i="1">
                                <a:latin typeface="Cambria Math" panose="02040503050406030204" pitchFamily="18" charset="0"/>
                              </a:rPr>
                              <m:t> </m:t>
                            </m:r>
                            <m:r>
                              <a:rPr lang="es-ES" sz="900" b="0" i="1">
                                <a:latin typeface="Cambria Math" panose="02040503050406030204" pitchFamily="18" charset="0"/>
                              </a:rPr>
                              <m:t>𝑎</m:t>
                            </m:r>
                            <m:r>
                              <a:rPr lang="es-ES" sz="900" b="0" i="1">
                                <a:latin typeface="Cambria Math" panose="02040503050406030204" pitchFamily="18" charset="0"/>
                              </a:rPr>
                              <m:t> </m:t>
                            </m:r>
                            <m:r>
                              <a:rPr lang="es-ES" sz="900" b="0" i="1">
                                <a:latin typeface="Cambria Math" panose="02040503050406030204" pitchFamily="18" charset="0"/>
                              </a:rPr>
                              <m:t>𝑎𝑐𝑢𝑒𝑑𝑢𝑐𝑡𝑜</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den>
                        </m:f>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C0E99CE4-8DD2-4FBE-8A45-E9C1AD9933C2}"/>
                </a:ext>
              </a:extLst>
            </xdr:cNvPr>
            <xdr:cNvSpPr txBox="1"/>
          </xdr:nvSpPr>
          <xdr:spPr>
            <a:xfrm>
              <a:off x="4653818" y="4726155"/>
              <a:ext cx="4709366" cy="4973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CO" sz="900" i="0">
                  <a:latin typeface="Cambria Math" panose="02040503050406030204" pitchFamily="18" charset="0"/>
                </a:rPr>
                <a:t>((</a:t>
              </a:r>
              <a:r>
                <a:rPr lang="es-ES" sz="900" b="0" i="0">
                  <a:latin typeface="Cambria Math" panose="02040503050406030204" pitchFamily="18" charset="0"/>
                </a:rPr>
                <a:t>𝑁ú𝑚𝑒𝑟𝑜 𝑑𝑒 𝑚𝑢𝑗𝑒𝑟𝑒𝑠 𝑐𝑜𝑛 𝑎𝑐𝑐𝑒𝑠𝑜 𝑎 𝑎𝑐𝑢𝑒𝑑𝑢𝑐𝑡𝑜</a:t>
              </a:r>
              <a:r>
                <a:rPr lang="es-CO" sz="900" b="0" i="0">
                  <a:latin typeface="Cambria Math" panose="02040503050406030204" pitchFamily="18" charset="0"/>
                </a:rPr>
                <a:t>)/(</a:t>
              </a:r>
              <a:r>
                <a:rPr lang="es-ES" sz="900" b="0" i="0">
                  <a:latin typeface="Cambria Math" panose="02040503050406030204" pitchFamily="18" charset="0"/>
                </a:rPr>
                <a:t>𝑇𝑜𝑡𝑎𝑙 𝑑𝑒 𝑚𝑢𝑗𝑒𝑟𝑒𝑠</a:t>
              </a:r>
              <a:r>
                <a:rPr lang="es-CO" sz="900" b="0" i="0">
                  <a:latin typeface="Cambria Math" panose="02040503050406030204" pitchFamily="18" charset="0"/>
                </a:rPr>
                <a:t>)</a:t>
              </a:r>
              <a:r>
                <a:rPr lang="es-ES" sz="900" b="0" i="0">
                  <a:latin typeface="Cambria Math" panose="02040503050406030204" pitchFamily="18" charset="0"/>
                </a:rPr>
                <a:t>−(𝑁ú𝑚𝑒𝑟𝑜 𝑑𝑒 ℎ𝑜𝑚𝑏𝑟𝑒𝑠 𝑐𝑜𝑛 𝑎𝑐𝑐𝑒𝑠𝑜 𝑎 𝑎𝑐𝑢𝑒𝑑𝑢𝑐𝑡𝑜)/(𝑇𝑜𝑡𝑎𝑙 𝑑𝑒 ℎ𝑜𝑚𝑏𝑟𝑒𝑠)</a:t>
              </a:r>
              <a:r>
                <a:rPr lang="es-CO" sz="900" b="0" i="0">
                  <a:latin typeface="Cambria Math" panose="02040503050406030204" pitchFamily="18" charset="0"/>
                </a:rPr>
                <a:t>)/((</a:t>
              </a:r>
              <a:r>
                <a:rPr lang="es-ES" sz="900" b="0" i="0">
                  <a:latin typeface="Cambria Math" panose="02040503050406030204" pitchFamily="18" charset="0"/>
                </a:rPr>
                <a:t>𝑁ú𝑚𝑒𝑟𝑜 𝑑𝑒 ℎ𝑜𝑚𝑏𝑟𝑒𝑠 𝑐𝑜𝑛 𝑎𝑐𝑐𝑒𝑠𝑜 𝑎 𝑎𝑐𝑢𝑒𝑑𝑢𝑐𝑡𝑜</a:t>
              </a:r>
              <a:r>
                <a:rPr lang="es-CO" sz="900" b="0" i="0">
                  <a:latin typeface="Cambria Math" panose="02040503050406030204" pitchFamily="18" charset="0"/>
                </a:rPr>
                <a:t>)/(</a:t>
              </a:r>
              <a:r>
                <a:rPr lang="es-ES" sz="900" b="0" i="0">
                  <a:latin typeface="Cambria Math" panose="02040503050406030204" pitchFamily="18" charset="0"/>
                </a:rPr>
                <a:t>𝑇𝑜𝑡𝑎𝑙 𝑑𝑒 ℎ𝑜𝑚𝑏𝑟𝑒𝑠</a:t>
              </a:r>
              <a:r>
                <a:rPr lang="es-CO" sz="900" b="0" i="0">
                  <a:latin typeface="Cambria Math" panose="02040503050406030204" pitchFamily="18" charset="0"/>
                </a:rPr>
                <a:t>))</a:t>
              </a:r>
              <a:endParaRPr lang="es-CO" sz="900"/>
            </a:p>
          </xdr:txBody>
        </xdr:sp>
      </mc:Fallback>
    </mc:AlternateContent>
    <xdr:clientData/>
  </xdr:oneCellAnchor>
  <xdr:twoCellAnchor editAs="oneCell">
    <xdr:from>
      <xdr:col>0</xdr:col>
      <xdr:colOff>0</xdr:colOff>
      <xdr:row>64</xdr:row>
      <xdr:rowOff>43544</xdr:rowOff>
    </xdr:from>
    <xdr:to>
      <xdr:col>13</xdr:col>
      <xdr:colOff>0</xdr:colOff>
      <xdr:row>71</xdr:row>
      <xdr:rowOff>39593</xdr:rowOff>
    </xdr:to>
    <xdr:pic>
      <xdr:nvPicPr>
        <xdr:cNvPr id="4" name="Imagen 3">
          <a:extLst>
            <a:ext uri="{FF2B5EF4-FFF2-40B4-BE49-F238E27FC236}">
              <a16:creationId xmlns:a16="http://schemas.microsoft.com/office/drawing/2014/main" id="{2EE1744E-DAE1-48DD-BB25-300A9B915333}"/>
            </a:ext>
          </a:extLst>
        </xdr:cNvPr>
        <xdr:cNvPicPr>
          <a:picLocks noChangeAspect="1"/>
        </xdr:cNvPicPr>
      </xdr:nvPicPr>
      <xdr:blipFill rotWithShape="1">
        <a:blip xmlns:r="http://schemas.openxmlformats.org/officeDocument/2006/relationships" r:embed="rId1"/>
        <a:srcRect r="1627"/>
        <a:stretch/>
      </xdr:blipFill>
      <xdr:spPr>
        <a:xfrm>
          <a:off x="0" y="13694230"/>
          <a:ext cx="13291457" cy="1215249"/>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62938913-BAB5-43C0-AA25-5B8B3807EC75}"/>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A4094E85-DE74-D213-D401-C7845234CEBB}"/>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CE0E43A6-55F9-6287-AEA3-8D9FA495068A}"/>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3</xdr:col>
      <xdr:colOff>797756</xdr:colOff>
      <xdr:row>18</xdr:row>
      <xdr:rowOff>23225</xdr:rowOff>
    </xdr:from>
    <xdr:ext cx="5742049" cy="499047"/>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07D2C3A4-9B05-4EDF-924B-90B7F52ACA02}"/>
                </a:ext>
              </a:extLst>
            </xdr:cNvPr>
            <xdr:cNvSpPr txBox="1"/>
          </xdr:nvSpPr>
          <xdr:spPr>
            <a:xfrm>
              <a:off x="4074356" y="4725854"/>
              <a:ext cx="5742049" cy="4990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ea typeface="Cambria Math" panose="02040503050406030204" pitchFamily="18" charset="0"/>
                          </a:rPr>
                        </m:ctrlPr>
                      </m:fPr>
                      <m:num>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𝑚𝑢𝑗𝑒𝑟𝑒𝑠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𝑙𝑎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𝑒𝑛𝑒𝑔</m:t>
                            </m:r>
                            <m:r>
                              <a:rPr lang="es-ES" sz="900" b="0" i="1">
                                <a:latin typeface="Cambria Math" panose="02040503050406030204" pitchFamily="18" charset="0"/>
                                <a:ea typeface="Cambria Math" panose="02040503050406030204" pitchFamily="18" charset="0"/>
                              </a:rPr>
                              <m:t>í</m:t>
                            </m:r>
                            <m:r>
                              <a:rPr lang="es-ES" sz="900" b="0" i="1">
                                <a:latin typeface="Cambria Math" panose="02040503050406030204" pitchFamily="18" charset="0"/>
                                <a:ea typeface="Cambria Math" panose="02040503050406030204" pitchFamily="18" charset="0"/>
                              </a:rPr>
                              <m:t>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𝑒𝑙</m:t>
                            </m:r>
                            <m:r>
                              <a:rPr lang="es-ES" sz="900" b="0" i="1">
                                <a:latin typeface="Cambria Math" panose="02040503050406030204" pitchFamily="18" charset="0"/>
                                <a:ea typeface="Cambria Math" panose="02040503050406030204" pitchFamily="18" charset="0"/>
                              </a:rPr>
                              <m:t>é</m:t>
                            </m:r>
                            <m:r>
                              <a:rPr lang="es-ES" sz="900" b="0" i="1">
                                <a:latin typeface="Cambria Math" panose="02040503050406030204" pitchFamily="18" charset="0"/>
                                <a:ea typeface="Cambria Math" panose="02040503050406030204" pitchFamily="18" charset="0"/>
                              </a:rPr>
                              <m:t>𝑐𝑡𝑟𝑖𝑐𝑎</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𝑚𝑢𝑗𝑒𝑟𝑒𝑠</m:t>
                            </m:r>
                          </m:den>
                        </m:f>
                        <m:r>
                          <a:rPr lang="es-ES" sz="900" b="0" i="1">
                            <a:latin typeface="Cambria Math" panose="02040503050406030204" pitchFamily="18" charset="0"/>
                            <a:ea typeface="Cambria Math" panose="02040503050406030204" pitchFamily="18" charset="0"/>
                          </a:rPr>
                          <m:t>−</m:t>
                        </m:r>
                        <m:f>
                          <m:fPr>
                            <m:ctrlPr>
                              <a:rPr lang="es-ES" sz="900" b="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solidFill>
                                  <a:schemeClr val="tx1"/>
                                </a:solidFill>
                                <a:effectLst/>
                                <a:latin typeface="Cambria Math" panose="02040503050406030204" pitchFamily="18" charset="0"/>
                                <a:ea typeface="Cambria Math" panose="02040503050406030204" pitchFamily="18" charset="0"/>
                                <a:cs typeface="+mn-cs"/>
                              </a:rPr>
                              <m:t>𝑎</m:t>
                            </m:r>
                            <m:r>
                              <a:rPr lang="es-ES" sz="900" b="0" i="1">
                                <a:solidFill>
                                  <a:schemeClr val="tx1"/>
                                </a:solidFill>
                                <a:effectLst/>
                                <a:latin typeface="Cambria Math" panose="02040503050406030204" pitchFamily="18" charset="0"/>
                                <a:ea typeface="Cambria Math" panose="02040503050406030204" pitchFamily="18" charset="0"/>
                                <a:cs typeface="+mn-cs"/>
                              </a:rPr>
                              <m:t> </m:t>
                            </m:r>
                            <m:r>
                              <a:rPr lang="es-ES" sz="900" b="0" i="1">
                                <a:solidFill>
                                  <a:schemeClr val="tx1"/>
                                </a:solidFill>
                                <a:effectLst/>
                                <a:latin typeface="Cambria Math" panose="02040503050406030204" pitchFamily="18" charset="0"/>
                                <a:ea typeface="Cambria Math" panose="02040503050406030204" pitchFamily="18" charset="0"/>
                                <a:cs typeface="+mn-cs"/>
                              </a:rPr>
                              <m:t>𝑙𝑎</m:t>
                            </m:r>
                            <m:r>
                              <a:rPr lang="es-ES" sz="900" b="0" i="1">
                                <a:solidFill>
                                  <a:schemeClr val="tx1"/>
                                </a:solidFill>
                                <a:effectLst/>
                                <a:latin typeface="Cambria Math" panose="02040503050406030204" pitchFamily="18" charset="0"/>
                                <a:ea typeface="Cambria Math" panose="02040503050406030204" pitchFamily="18" charset="0"/>
                                <a:cs typeface="+mn-cs"/>
                              </a:rPr>
                              <m:t> </m:t>
                            </m:r>
                            <m:r>
                              <a:rPr lang="es-ES" sz="900" b="0" i="1">
                                <a:solidFill>
                                  <a:schemeClr val="tx1"/>
                                </a:solidFill>
                                <a:effectLst/>
                                <a:latin typeface="Cambria Math" panose="02040503050406030204" pitchFamily="18" charset="0"/>
                                <a:ea typeface="Cambria Math" panose="02040503050406030204" pitchFamily="18" charset="0"/>
                                <a:cs typeface="+mn-cs"/>
                              </a:rPr>
                              <m:t>𝑒𝑛𝑒𝑔</m:t>
                            </m:r>
                            <m:r>
                              <a:rPr lang="es-ES" sz="900" b="0" i="1">
                                <a:solidFill>
                                  <a:schemeClr val="tx1"/>
                                </a:solidFill>
                                <a:effectLst/>
                                <a:latin typeface="Cambria Math" panose="02040503050406030204" pitchFamily="18" charset="0"/>
                                <a:ea typeface="Cambria Math" panose="02040503050406030204" pitchFamily="18" charset="0"/>
                                <a:cs typeface="+mn-cs"/>
                              </a:rPr>
                              <m:t>í</m:t>
                            </m:r>
                            <m:r>
                              <a:rPr lang="es-ES" sz="900" b="0" i="1">
                                <a:solidFill>
                                  <a:schemeClr val="tx1"/>
                                </a:solidFill>
                                <a:effectLst/>
                                <a:latin typeface="Cambria Math" panose="02040503050406030204" pitchFamily="18" charset="0"/>
                                <a:ea typeface="Cambria Math" panose="02040503050406030204" pitchFamily="18" charset="0"/>
                                <a:cs typeface="+mn-cs"/>
                              </a:rPr>
                              <m:t>𝑎</m:t>
                            </m:r>
                            <m:r>
                              <a:rPr lang="es-ES" sz="900" b="0" i="1">
                                <a:solidFill>
                                  <a:schemeClr val="tx1"/>
                                </a:solidFill>
                                <a:effectLst/>
                                <a:latin typeface="Cambria Math" panose="02040503050406030204" pitchFamily="18" charset="0"/>
                                <a:ea typeface="Cambria Math" panose="02040503050406030204" pitchFamily="18" charset="0"/>
                                <a:cs typeface="+mn-cs"/>
                              </a:rPr>
                              <m:t> </m:t>
                            </m:r>
                            <m:r>
                              <a:rPr lang="es-ES" sz="900" b="0" i="1">
                                <a:solidFill>
                                  <a:schemeClr val="tx1"/>
                                </a:solidFill>
                                <a:effectLst/>
                                <a:latin typeface="Cambria Math" panose="02040503050406030204" pitchFamily="18" charset="0"/>
                                <a:ea typeface="Cambria Math" panose="02040503050406030204" pitchFamily="18" charset="0"/>
                                <a:cs typeface="+mn-cs"/>
                              </a:rPr>
                              <m:t>𝑒𝑙</m:t>
                            </m:r>
                            <m:r>
                              <a:rPr lang="es-ES" sz="900" b="0" i="1">
                                <a:solidFill>
                                  <a:schemeClr val="tx1"/>
                                </a:solidFill>
                                <a:effectLst/>
                                <a:latin typeface="Cambria Math" panose="02040503050406030204" pitchFamily="18" charset="0"/>
                                <a:ea typeface="Cambria Math" panose="02040503050406030204" pitchFamily="18" charset="0"/>
                                <a:cs typeface="+mn-cs"/>
                              </a:rPr>
                              <m:t>é</m:t>
                            </m:r>
                            <m:r>
                              <a:rPr lang="es-ES" sz="900" b="0" i="1">
                                <a:solidFill>
                                  <a:schemeClr val="tx1"/>
                                </a:solidFill>
                                <a:effectLst/>
                                <a:latin typeface="Cambria Math" panose="02040503050406030204" pitchFamily="18" charset="0"/>
                                <a:ea typeface="Cambria Math" panose="02040503050406030204" pitchFamily="18" charset="0"/>
                                <a:cs typeface="+mn-cs"/>
                              </a:rPr>
                              <m:t>𝑐𝑡𝑟𝑖𝑐𝑎</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den>
                        </m:f>
                      </m:num>
                      <m:den>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m:t>
                            </m:r>
                            <m:r>
                              <a:rPr lang="es-ES" sz="900" b="0" i="1">
                                <a:latin typeface="Cambria Math" panose="02040503050406030204" pitchFamily="18" charset="0"/>
                                <a:ea typeface="Cambria Math" panose="02040503050406030204" pitchFamily="18" charset="0"/>
                              </a:rPr>
                              <m:t> </m:t>
                            </m:r>
                            <m:r>
                              <a:rPr lang="es-ES" sz="900" b="0" i="1">
                                <a:solidFill>
                                  <a:schemeClr val="tx1"/>
                                </a:solidFill>
                                <a:effectLst/>
                                <a:latin typeface="Cambria Math" panose="02040503050406030204" pitchFamily="18" charset="0"/>
                                <a:ea typeface="+mn-ea"/>
                                <a:cs typeface="+mn-cs"/>
                              </a:rPr>
                              <m:t>𝑙𝑎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𝑒𝑛𝑒𝑔</m:t>
                            </m:r>
                            <m:r>
                              <a:rPr lang="es-ES" sz="900" b="0" i="1">
                                <a:solidFill>
                                  <a:schemeClr val="tx1"/>
                                </a:solidFill>
                                <a:effectLst/>
                                <a:latin typeface="Cambria Math" panose="02040503050406030204" pitchFamily="18" charset="0"/>
                                <a:ea typeface="+mn-ea"/>
                                <a:cs typeface="+mn-cs"/>
                              </a:rPr>
                              <m:t>í</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𝑒𝑙</m:t>
                            </m:r>
                            <m:r>
                              <a:rPr lang="es-ES" sz="900" b="0" i="1">
                                <a:solidFill>
                                  <a:schemeClr val="tx1"/>
                                </a:solidFill>
                                <a:effectLst/>
                                <a:latin typeface="Cambria Math" panose="02040503050406030204" pitchFamily="18" charset="0"/>
                                <a:ea typeface="+mn-ea"/>
                                <a:cs typeface="+mn-cs"/>
                              </a:rPr>
                              <m:t>é</m:t>
                            </m:r>
                            <m:r>
                              <a:rPr lang="es-ES" sz="900" b="0" i="1">
                                <a:solidFill>
                                  <a:schemeClr val="tx1"/>
                                </a:solidFill>
                                <a:effectLst/>
                                <a:latin typeface="Cambria Math" panose="02040503050406030204" pitchFamily="18" charset="0"/>
                                <a:ea typeface="+mn-ea"/>
                                <a:cs typeface="+mn-cs"/>
                              </a:rPr>
                              <m:t>𝑐𝑡𝑟𝑖𝑐𝑎</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den>
                        </m:f>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2" name="CuadroTexto 1">
              <a:extLst>
                <a:ext uri="{FF2B5EF4-FFF2-40B4-BE49-F238E27FC236}">
                  <a16:creationId xmlns:a16="http://schemas.microsoft.com/office/drawing/2014/main" id="{07D2C3A4-9B05-4EDF-924B-90B7F52ACA02}"/>
                </a:ext>
              </a:extLst>
            </xdr:cNvPr>
            <xdr:cNvSpPr txBox="1"/>
          </xdr:nvSpPr>
          <xdr:spPr>
            <a:xfrm>
              <a:off x="4074356" y="4725854"/>
              <a:ext cx="5742049" cy="4990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𝑚𝑢𝑗𝑒𝑟𝑒𝑠 𝑐𝑜𝑛 𝑎𝑐𝑐𝑒𝑠𝑜 𝑎 𝑙𝑎 𝑒𝑛𝑒𝑔í𝑎 𝑒𝑙é𝑐𝑡𝑟𝑖𝑐𝑎</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𝑇𝑜𝑡𝑎𝑙 𝑑𝑒 𝑚𝑢𝑗𝑒𝑟𝑒𝑠</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ℎ𝑜𝑚𝑏𝑟𝑒𝑠 𝑐𝑜𝑛 𝑎𝑐𝑐𝑒𝑠𝑜 </a:t>
              </a:r>
              <a:r>
                <a:rPr lang="es-ES" sz="900" b="0" i="0">
                  <a:solidFill>
                    <a:schemeClr val="tx1"/>
                  </a:solidFill>
                  <a:effectLst/>
                  <a:latin typeface="Cambria Math" panose="02040503050406030204" pitchFamily="18" charset="0"/>
                  <a:ea typeface="Cambria Math" panose="02040503050406030204" pitchFamily="18" charset="0"/>
                  <a:cs typeface="+mn-cs"/>
                </a:rPr>
                <a:t>𝑎 𝑙𝑎 𝑒𝑛𝑒𝑔í𝑎 𝑒𝑙é𝑐𝑡𝑟𝑖𝑐𝑎)/(</a:t>
              </a:r>
              <a:r>
                <a:rPr lang="es-ES" sz="900" b="0" i="0">
                  <a:latin typeface="Cambria Math" panose="02040503050406030204" pitchFamily="18" charset="0"/>
                  <a:ea typeface="Cambria Math" panose="02040503050406030204" pitchFamily="18" charset="0"/>
                </a:rPr>
                <a:t>𝑇𝑜𝑡𝑎𝑙 𝑑𝑒 ℎ𝑜𝑚𝑏𝑟𝑒𝑠)</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ℎ𝑜𝑚𝑏𝑟𝑒𝑠 𝑐𝑜𝑛 𝑎𝑐𝑐𝑒𝑠𝑜 𝑎 </a:t>
              </a:r>
              <a:r>
                <a:rPr lang="es-ES" sz="900" b="0" i="0">
                  <a:solidFill>
                    <a:schemeClr val="tx1"/>
                  </a:solidFill>
                  <a:effectLst/>
                  <a:latin typeface="Cambria Math" panose="02040503050406030204" pitchFamily="18" charset="0"/>
                  <a:ea typeface="+mn-ea"/>
                  <a:cs typeface="+mn-cs"/>
                </a:rPr>
                <a:t>𝑙𝑎 𝑒𝑛𝑒𝑔í𝑎 𝑒𝑙é𝑐𝑡𝑟𝑖𝑐𝑎</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ℎ𝑜𝑚𝑏𝑟𝑒𝑠</a:t>
              </a:r>
              <a:r>
                <a:rPr lang="es-CO" sz="900" b="0" i="0">
                  <a:latin typeface="Cambria Math" panose="02040503050406030204" pitchFamily="18" charset="0"/>
                  <a:ea typeface="Cambria Math" panose="02040503050406030204" pitchFamily="18" charset="0"/>
                </a:rPr>
                <a:t>))</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editAs="oneCell">
    <xdr:from>
      <xdr:col>0</xdr:col>
      <xdr:colOff>0</xdr:colOff>
      <xdr:row>64</xdr:row>
      <xdr:rowOff>32658</xdr:rowOff>
    </xdr:from>
    <xdr:to>
      <xdr:col>12</xdr:col>
      <xdr:colOff>794657</xdr:colOff>
      <xdr:row>71</xdr:row>
      <xdr:rowOff>28707</xdr:rowOff>
    </xdr:to>
    <xdr:pic>
      <xdr:nvPicPr>
        <xdr:cNvPr id="4" name="Imagen 3">
          <a:extLst>
            <a:ext uri="{FF2B5EF4-FFF2-40B4-BE49-F238E27FC236}">
              <a16:creationId xmlns:a16="http://schemas.microsoft.com/office/drawing/2014/main" id="{25FF8B05-149C-4AA6-9811-FD8DEB8936E4}"/>
            </a:ext>
          </a:extLst>
        </xdr:cNvPr>
        <xdr:cNvPicPr>
          <a:picLocks noChangeAspect="1"/>
        </xdr:cNvPicPr>
      </xdr:nvPicPr>
      <xdr:blipFill rotWithShape="1">
        <a:blip xmlns:r="http://schemas.openxmlformats.org/officeDocument/2006/relationships" r:embed="rId1"/>
        <a:srcRect r="1627"/>
        <a:stretch/>
      </xdr:blipFill>
      <xdr:spPr>
        <a:xfrm>
          <a:off x="0" y="13683344"/>
          <a:ext cx="13280571" cy="1215249"/>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7F4EB66F-A111-41EE-A006-E114BAF4B8A0}"/>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FCFE9BE5-9B18-ADC6-42E5-6BE8FEF6D496}"/>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4E59D8B8-68BE-28E0-E939-54F055CAC294}"/>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834660</xdr:colOff>
      <xdr:row>18</xdr:row>
      <xdr:rowOff>19104</xdr:rowOff>
    </xdr:from>
    <xdr:ext cx="5742049" cy="497316"/>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5E0F823A-C1A0-48DF-8022-CAE0F0B3ED71}"/>
                </a:ext>
              </a:extLst>
            </xdr:cNvPr>
            <xdr:cNvSpPr txBox="1"/>
          </xdr:nvSpPr>
          <xdr:spPr>
            <a:xfrm>
              <a:off x="4111260" y="4721733"/>
              <a:ext cx="5742049" cy="4973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ea typeface="Cambria Math" panose="02040503050406030204" pitchFamily="18" charset="0"/>
                          </a:rPr>
                        </m:ctrlPr>
                      </m:fPr>
                      <m:num>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𝑚𝑢𝑗𝑒𝑟𝑒𝑠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𝑖𝑛𝑡𝑒𝑟𝑛𝑒𝑡</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𝑚𝑢𝑗𝑒𝑟𝑒𝑠</m:t>
                            </m:r>
                          </m:den>
                        </m:f>
                        <m:r>
                          <a:rPr lang="es-ES" sz="900" b="0" i="1">
                            <a:latin typeface="Cambria Math" panose="02040503050406030204" pitchFamily="18" charset="0"/>
                            <a:ea typeface="Cambria Math" panose="02040503050406030204" pitchFamily="18" charset="0"/>
                          </a:rPr>
                          <m:t>−</m:t>
                        </m:r>
                        <m:f>
                          <m:fPr>
                            <m:ctrlPr>
                              <a:rPr lang="es-ES" sz="900" b="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solidFill>
                                  <a:schemeClr val="tx1"/>
                                </a:solidFill>
                                <a:effectLst/>
                                <a:latin typeface="Cambria Math" panose="02040503050406030204" pitchFamily="18" charset="0"/>
                                <a:ea typeface="Cambria Math" panose="02040503050406030204" pitchFamily="18" charset="0"/>
                                <a:cs typeface="+mn-cs"/>
                              </a:rPr>
                              <m:t>𝑎</m:t>
                            </m:r>
                            <m:r>
                              <a:rPr lang="es-ES" sz="900" b="0" i="1">
                                <a:solidFill>
                                  <a:schemeClr val="tx1"/>
                                </a:solidFill>
                                <a:effectLst/>
                                <a:latin typeface="Cambria Math" panose="02040503050406030204" pitchFamily="18" charset="0"/>
                                <a:ea typeface="Cambria Math" panose="02040503050406030204" pitchFamily="18" charset="0"/>
                                <a:cs typeface="+mn-cs"/>
                              </a:rPr>
                              <m:t> </m:t>
                            </m:r>
                            <m:r>
                              <a:rPr lang="es-ES" sz="900" b="0" i="1">
                                <a:solidFill>
                                  <a:schemeClr val="tx1"/>
                                </a:solidFill>
                                <a:effectLst/>
                                <a:latin typeface="Cambria Math" panose="02040503050406030204" pitchFamily="18" charset="0"/>
                                <a:ea typeface="+mn-ea"/>
                                <a:cs typeface="+mn-cs"/>
                              </a:rPr>
                              <m:t>𝑖𝑛𝑡𝑒𝑟𝑛𝑒𝑡</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den>
                        </m:f>
                      </m:num>
                      <m:den>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m:t>
                            </m:r>
                            <m:r>
                              <a:rPr lang="es-ES" sz="900" b="0" i="1">
                                <a:latin typeface="Cambria Math" panose="02040503050406030204" pitchFamily="18" charset="0"/>
                                <a:ea typeface="Cambria Math" panose="02040503050406030204" pitchFamily="18" charset="0"/>
                              </a:rPr>
                              <m:t> </m:t>
                            </m:r>
                            <m:r>
                              <a:rPr lang="es-ES" sz="900" b="0" i="1">
                                <a:solidFill>
                                  <a:schemeClr val="tx1"/>
                                </a:solidFill>
                                <a:effectLst/>
                                <a:latin typeface="Cambria Math" panose="02040503050406030204" pitchFamily="18" charset="0"/>
                                <a:ea typeface="+mn-ea"/>
                                <a:cs typeface="+mn-cs"/>
                              </a:rPr>
                              <m:t>𝑖𝑛𝑡𝑒𝑟𝑛𝑒𝑡</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den>
                        </m:f>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2" name="CuadroTexto 1">
              <a:extLst>
                <a:ext uri="{FF2B5EF4-FFF2-40B4-BE49-F238E27FC236}">
                  <a16:creationId xmlns:a16="http://schemas.microsoft.com/office/drawing/2014/main" id="{5E0F823A-C1A0-48DF-8022-CAE0F0B3ED71}"/>
                </a:ext>
              </a:extLst>
            </xdr:cNvPr>
            <xdr:cNvSpPr txBox="1"/>
          </xdr:nvSpPr>
          <xdr:spPr>
            <a:xfrm>
              <a:off x="4111260" y="4721733"/>
              <a:ext cx="5742049" cy="4973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𝑚𝑢𝑗𝑒𝑟𝑒𝑠 𝑐𝑜𝑛 𝑎𝑐𝑐𝑒𝑠𝑜 𝑎 𝑖𝑛𝑡𝑒𝑟𝑛𝑒𝑡</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𝑇𝑜𝑡𝑎𝑙 𝑑𝑒 𝑚𝑢𝑗𝑒𝑟𝑒𝑠</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ℎ𝑜𝑚𝑏𝑟𝑒𝑠 𝑐𝑜𝑛 𝑎𝑐𝑐𝑒𝑠𝑜 </a:t>
              </a:r>
              <a:r>
                <a:rPr lang="es-ES" sz="900" b="0" i="0">
                  <a:solidFill>
                    <a:schemeClr val="tx1"/>
                  </a:solidFill>
                  <a:effectLst/>
                  <a:latin typeface="Cambria Math" panose="02040503050406030204" pitchFamily="18" charset="0"/>
                  <a:ea typeface="Cambria Math" panose="02040503050406030204" pitchFamily="18" charset="0"/>
                  <a:cs typeface="+mn-cs"/>
                </a:rPr>
                <a:t>𝑎 </a:t>
              </a:r>
              <a:r>
                <a:rPr lang="es-ES" sz="900" b="0" i="0">
                  <a:solidFill>
                    <a:schemeClr val="tx1"/>
                  </a:solidFill>
                  <a:effectLst/>
                  <a:latin typeface="Cambria Math" panose="02040503050406030204" pitchFamily="18" charset="0"/>
                  <a:ea typeface="+mn-ea"/>
                  <a:cs typeface="+mn-cs"/>
                </a:rPr>
                <a:t>𝑖𝑛𝑡𝑒𝑟𝑛𝑒𝑡</a:t>
              </a:r>
              <a:r>
                <a:rPr lang="es-ES"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ℎ𝑜𝑚𝑏𝑟𝑒𝑠)</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ℎ𝑜𝑚𝑏𝑟𝑒𝑠 𝑐𝑜𝑛 𝑎𝑐𝑐𝑒𝑠𝑜 𝑎 </a:t>
              </a:r>
              <a:r>
                <a:rPr lang="es-ES" sz="900" b="0" i="0">
                  <a:solidFill>
                    <a:schemeClr val="tx1"/>
                  </a:solidFill>
                  <a:effectLst/>
                  <a:latin typeface="Cambria Math" panose="02040503050406030204" pitchFamily="18" charset="0"/>
                  <a:ea typeface="+mn-ea"/>
                  <a:cs typeface="+mn-cs"/>
                </a:rPr>
                <a:t>𝑖𝑛𝑡𝑒𝑟𝑛𝑒𝑡</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ℎ𝑜𝑚𝑏𝑟𝑒𝑠</a:t>
              </a:r>
              <a:r>
                <a:rPr lang="es-CO" sz="900" b="0" i="0">
                  <a:latin typeface="Cambria Math" panose="02040503050406030204" pitchFamily="18" charset="0"/>
                  <a:ea typeface="Cambria Math" panose="02040503050406030204" pitchFamily="18" charset="0"/>
                </a:rPr>
                <a:t>))</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editAs="oneCell">
    <xdr:from>
      <xdr:col>0</xdr:col>
      <xdr:colOff>0</xdr:colOff>
      <xdr:row>64</xdr:row>
      <xdr:rowOff>32658</xdr:rowOff>
    </xdr:from>
    <xdr:to>
      <xdr:col>12</xdr:col>
      <xdr:colOff>783772</xdr:colOff>
      <xdr:row>71</xdr:row>
      <xdr:rowOff>28707</xdr:rowOff>
    </xdr:to>
    <xdr:pic>
      <xdr:nvPicPr>
        <xdr:cNvPr id="4" name="Imagen 3">
          <a:extLst>
            <a:ext uri="{FF2B5EF4-FFF2-40B4-BE49-F238E27FC236}">
              <a16:creationId xmlns:a16="http://schemas.microsoft.com/office/drawing/2014/main" id="{460EA595-40A6-45EA-A645-031B8B5BE8CD}"/>
            </a:ext>
          </a:extLst>
        </xdr:cNvPr>
        <xdr:cNvPicPr>
          <a:picLocks noChangeAspect="1"/>
        </xdr:cNvPicPr>
      </xdr:nvPicPr>
      <xdr:blipFill rotWithShape="1">
        <a:blip xmlns:r="http://schemas.openxmlformats.org/officeDocument/2006/relationships" r:embed="rId1"/>
        <a:srcRect r="1627"/>
        <a:stretch/>
      </xdr:blipFill>
      <xdr:spPr>
        <a:xfrm>
          <a:off x="0" y="13683344"/>
          <a:ext cx="13269686" cy="1215249"/>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92119C40-F6D5-4403-A7DF-30B4E405A1F5}"/>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448DB558-C7CA-42B7-3BA5-6E05437C29C1}"/>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0E03A23F-39C3-4CB6-954E-0413F0E05003}"/>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64</xdr:row>
      <xdr:rowOff>45838</xdr:rowOff>
    </xdr:from>
    <xdr:to>
      <xdr:col>12</xdr:col>
      <xdr:colOff>783772</xdr:colOff>
      <xdr:row>71</xdr:row>
      <xdr:rowOff>35840</xdr:rowOff>
    </xdr:to>
    <xdr:pic>
      <xdr:nvPicPr>
        <xdr:cNvPr id="2" name="Imagen 1">
          <a:extLst>
            <a:ext uri="{FF2B5EF4-FFF2-40B4-BE49-F238E27FC236}">
              <a16:creationId xmlns:a16="http://schemas.microsoft.com/office/drawing/2014/main" id="{86D0B4AA-4268-4E11-9DCF-2BC0A67D7643}"/>
            </a:ext>
          </a:extLst>
        </xdr:cNvPr>
        <xdr:cNvPicPr>
          <a:picLocks noChangeAspect="1"/>
        </xdr:cNvPicPr>
      </xdr:nvPicPr>
      <xdr:blipFill rotWithShape="1">
        <a:blip xmlns:r="http://schemas.openxmlformats.org/officeDocument/2006/relationships" r:embed="rId1"/>
        <a:srcRect r="1627"/>
        <a:stretch/>
      </xdr:blipFill>
      <xdr:spPr>
        <a:xfrm>
          <a:off x="0" y="13696524"/>
          <a:ext cx="13269686" cy="1209202"/>
        </a:xfrm>
        <a:prstGeom prst="rect">
          <a:avLst/>
        </a:prstGeom>
      </xdr:spPr>
    </xdr:pic>
    <xdr:clientData/>
  </xdr:twoCellAnchor>
  <xdr:oneCellAnchor>
    <xdr:from>
      <xdr:col>3</xdr:col>
      <xdr:colOff>823031</xdr:colOff>
      <xdr:row>18</xdr:row>
      <xdr:rowOff>36803</xdr:rowOff>
    </xdr:from>
    <xdr:ext cx="5742049" cy="510204"/>
    <mc:AlternateContent xmlns:mc="http://schemas.openxmlformats.org/markup-compatibility/2006" xmlns:a14="http://schemas.microsoft.com/office/drawing/2010/main">
      <mc:Choice Requires="a14">
        <xdr:sp macro="" textlink="">
          <xdr:nvSpPr>
            <xdr:cNvPr id="3" name="CuadroTexto 2">
              <a:extLst>
                <a:ext uri="{FF2B5EF4-FFF2-40B4-BE49-F238E27FC236}">
                  <a16:creationId xmlns:a16="http://schemas.microsoft.com/office/drawing/2014/main" id="{A35A8F2C-2E12-45A0-98AB-4D98EF740D0A}"/>
                </a:ext>
              </a:extLst>
            </xdr:cNvPr>
            <xdr:cNvSpPr txBox="1"/>
          </xdr:nvSpPr>
          <xdr:spPr>
            <a:xfrm>
              <a:off x="3937706" y="4961228"/>
              <a:ext cx="5742049" cy="5102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ea typeface="Cambria Math" panose="02040503050406030204" pitchFamily="18" charset="0"/>
                          </a:rPr>
                        </m:ctrlPr>
                      </m:fPr>
                      <m:num>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𝑚𝑢𝑗𝑒𝑟𝑒𝑠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𝑔𝑎𝑠</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𝑚𝑢𝑗𝑒𝑟𝑒𝑠</m:t>
                            </m:r>
                          </m:den>
                        </m:f>
                        <m:r>
                          <a:rPr lang="es-ES" sz="900" b="0" i="1">
                            <a:latin typeface="Cambria Math" panose="02040503050406030204" pitchFamily="18" charset="0"/>
                            <a:ea typeface="Cambria Math" panose="02040503050406030204" pitchFamily="18" charset="0"/>
                          </a:rPr>
                          <m:t>−</m:t>
                        </m:r>
                        <m:f>
                          <m:fPr>
                            <m:ctrlPr>
                              <a:rPr lang="es-ES" sz="900" b="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solidFill>
                                  <a:schemeClr val="tx1"/>
                                </a:solidFill>
                                <a:effectLst/>
                                <a:latin typeface="Cambria Math" panose="02040503050406030204" pitchFamily="18" charset="0"/>
                                <a:ea typeface="Cambria Math" panose="02040503050406030204" pitchFamily="18" charset="0"/>
                                <a:cs typeface="+mn-cs"/>
                              </a:rPr>
                              <m:t>𝑎</m:t>
                            </m:r>
                            <m:r>
                              <a:rPr lang="es-ES" sz="900" b="0" i="1">
                                <a:solidFill>
                                  <a:schemeClr val="tx1"/>
                                </a:solidFill>
                                <a:effectLst/>
                                <a:latin typeface="Cambria Math" panose="02040503050406030204" pitchFamily="18" charset="0"/>
                                <a:ea typeface="Cambria Math" panose="02040503050406030204" pitchFamily="18" charset="0"/>
                                <a:cs typeface="+mn-cs"/>
                              </a:rPr>
                              <m:t> </m:t>
                            </m:r>
                            <m:r>
                              <a:rPr lang="es-ES" sz="900" b="0" i="1">
                                <a:solidFill>
                                  <a:schemeClr val="tx1"/>
                                </a:solidFill>
                                <a:effectLst/>
                                <a:latin typeface="Cambria Math" panose="02040503050406030204" pitchFamily="18" charset="0"/>
                                <a:ea typeface="+mn-ea"/>
                                <a:cs typeface="+mn-cs"/>
                              </a:rPr>
                              <m:t>𝑔𝑎𝑠</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den>
                        </m:f>
                      </m:num>
                      <m:den>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m:t>
                            </m:r>
                            <m:r>
                              <a:rPr lang="es-ES" sz="900" b="0" i="1">
                                <a:latin typeface="Cambria Math" panose="02040503050406030204" pitchFamily="18" charset="0"/>
                                <a:ea typeface="Cambria Math" panose="02040503050406030204" pitchFamily="18" charset="0"/>
                              </a:rPr>
                              <m:t> </m:t>
                            </m:r>
                            <m:r>
                              <a:rPr lang="es-ES" sz="900" b="0" i="1">
                                <a:solidFill>
                                  <a:schemeClr val="tx1"/>
                                </a:solidFill>
                                <a:effectLst/>
                                <a:latin typeface="Cambria Math" panose="02040503050406030204" pitchFamily="18" charset="0"/>
                                <a:ea typeface="+mn-ea"/>
                                <a:cs typeface="+mn-cs"/>
                              </a:rPr>
                              <m:t>𝑔𝑎𝑠</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den>
                        </m:f>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3" name="CuadroTexto 2">
              <a:extLst>
                <a:ext uri="{FF2B5EF4-FFF2-40B4-BE49-F238E27FC236}">
                  <a16:creationId xmlns:a16="http://schemas.microsoft.com/office/drawing/2014/main" id="{A35A8F2C-2E12-45A0-98AB-4D98EF740D0A}"/>
                </a:ext>
              </a:extLst>
            </xdr:cNvPr>
            <xdr:cNvSpPr txBox="1"/>
          </xdr:nvSpPr>
          <xdr:spPr>
            <a:xfrm>
              <a:off x="3937706" y="4961228"/>
              <a:ext cx="5742049" cy="5102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𝑚𝑢𝑗𝑒𝑟𝑒𝑠 𝑐𝑜𝑛 𝑎𝑐𝑐𝑒𝑠𝑜 𝑎 𝑔𝑎𝑠</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𝑇𝑜𝑡𝑎𝑙 𝑑𝑒 𝑚𝑢𝑗𝑒𝑟𝑒𝑠</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ℎ𝑜𝑚𝑏𝑟𝑒𝑠 𝑐𝑜𝑛 𝑎𝑐𝑐𝑒𝑠𝑜 </a:t>
              </a:r>
              <a:r>
                <a:rPr lang="es-ES" sz="900" b="0" i="0">
                  <a:solidFill>
                    <a:schemeClr val="tx1"/>
                  </a:solidFill>
                  <a:effectLst/>
                  <a:latin typeface="Cambria Math" panose="02040503050406030204" pitchFamily="18" charset="0"/>
                  <a:ea typeface="Cambria Math" panose="02040503050406030204" pitchFamily="18" charset="0"/>
                  <a:cs typeface="+mn-cs"/>
                </a:rPr>
                <a:t>𝑎 </a:t>
              </a:r>
              <a:r>
                <a:rPr lang="es-ES" sz="900" b="0" i="0">
                  <a:solidFill>
                    <a:schemeClr val="tx1"/>
                  </a:solidFill>
                  <a:effectLst/>
                  <a:latin typeface="Cambria Math" panose="02040503050406030204" pitchFamily="18" charset="0"/>
                  <a:ea typeface="+mn-ea"/>
                  <a:cs typeface="+mn-cs"/>
                </a:rPr>
                <a:t>𝑔𝑎𝑠</a:t>
              </a:r>
              <a:r>
                <a:rPr lang="es-ES"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ℎ𝑜𝑚𝑏𝑟𝑒𝑠)</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ℎ𝑜𝑚𝑏𝑟𝑒𝑠 𝑐𝑜𝑛 𝑎𝑐𝑐𝑒𝑠𝑜 𝑎 </a:t>
              </a:r>
              <a:r>
                <a:rPr lang="es-ES" sz="900" b="0" i="0">
                  <a:solidFill>
                    <a:schemeClr val="tx1"/>
                  </a:solidFill>
                  <a:effectLst/>
                  <a:latin typeface="Cambria Math" panose="02040503050406030204" pitchFamily="18" charset="0"/>
                  <a:ea typeface="+mn-ea"/>
                  <a:cs typeface="+mn-cs"/>
                </a:rPr>
                <a:t>𝑔𝑎𝑠</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ℎ𝑜𝑚𝑏𝑟𝑒𝑠</a:t>
              </a:r>
              <a:r>
                <a:rPr lang="es-CO" sz="900" b="0" i="0">
                  <a:latin typeface="Cambria Math" panose="02040503050406030204" pitchFamily="18" charset="0"/>
                  <a:ea typeface="Cambria Math" panose="02040503050406030204" pitchFamily="18" charset="0"/>
                </a:rPr>
                <a:t>))</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91A354EB-A50F-4F3E-8A5D-254107E17BD9}"/>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7875D3B8-49AC-1E6F-24E6-B9AAF62C0625}"/>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31B70521-FD00-20E7-A059-799816D2B3FC}"/>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oneCellAnchor>
    <xdr:from>
      <xdr:col>3</xdr:col>
      <xdr:colOff>747534</xdr:colOff>
      <xdr:row>18</xdr:row>
      <xdr:rowOff>22319</xdr:rowOff>
    </xdr:from>
    <xdr:ext cx="5742049" cy="497316"/>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5E6F2437-30E1-4AD7-8264-DE65BFCA4DFD}"/>
                </a:ext>
              </a:extLst>
            </xdr:cNvPr>
            <xdr:cNvSpPr txBox="1"/>
          </xdr:nvSpPr>
          <xdr:spPr>
            <a:xfrm>
              <a:off x="4024134" y="4724948"/>
              <a:ext cx="5742049" cy="4973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ea typeface="Cambria Math" panose="02040503050406030204" pitchFamily="18" charset="0"/>
                          </a:rPr>
                        </m:ctrlPr>
                      </m:fPr>
                      <m:num>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𝑚𝑢𝑗𝑒𝑟𝑒𝑠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𝑎𝑙𝑐𝑎𝑛𝑡𝑎𝑟𝑖𝑙𝑙𝑎𝑑𝑜</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𝑚𝑢𝑗𝑒𝑟𝑒𝑠</m:t>
                            </m:r>
                          </m:den>
                        </m:f>
                        <m:r>
                          <a:rPr lang="es-ES" sz="900" b="0" i="1">
                            <a:latin typeface="Cambria Math" panose="02040503050406030204" pitchFamily="18" charset="0"/>
                            <a:ea typeface="Cambria Math" panose="02040503050406030204" pitchFamily="18" charset="0"/>
                          </a:rPr>
                          <m:t>−</m:t>
                        </m:r>
                        <m:f>
                          <m:fPr>
                            <m:ctrlPr>
                              <a:rPr lang="es-ES" sz="900" b="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solidFill>
                                  <a:schemeClr val="tx1"/>
                                </a:solidFill>
                                <a:effectLst/>
                                <a:latin typeface="Cambria Math" panose="02040503050406030204" pitchFamily="18" charset="0"/>
                                <a:ea typeface="Cambria Math" panose="02040503050406030204" pitchFamily="18" charset="0"/>
                                <a:cs typeface="+mn-cs"/>
                              </a:rPr>
                              <m:t>𝑎</m:t>
                            </m:r>
                            <m:r>
                              <a:rPr lang="es-ES" sz="900" b="0" i="1">
                                <a:solidFill>
                                  <a:schemeClr val="tx1"/>
                                </a:solidFill>
                                <a:effectLst/>
                                <a:latin typeface="Cambria Math" panose="02040503050406030204" pitchFamily="18" charset="0"/>
                                <a:ea typeface="Cambria Math" panose="02040503050406030204" pitchFamily="18" charset="0"/>
                                <a:cs typeface="+mn-cs"/>
                              </a:rPr>
                              <m:t> </m:t>
                            </m:r>
                            <m:r>
                              <a:rPr lang="es-ES" sz="900" b="0" i="1">
                                <a:solidFill>
                                  <a:schemeClr val="tx1"/>
                                </a:solidFill>
                                <a:effectLst/>
                                <a:latin typeface="Cambria Math" panose="02040503050406030204" pitchFamily="18" charset="0"/>
                                <a:ea typeface="+mn-ea"/>
                                <a:cs typeface="+mn-cs"/>
                              </a:rPr>
                              <m:t>𝑎𝑙𝑐𝑎𝑛𝑡𝑎𝑟𝑖𝑙𝑙𝑎𝑑𝑜</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den>
                        </m:f>
                      </m:num>
                      <m:den>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m:t>
                            </m:r>
                            <m:r>
                              <a:rPr lang="es-ES" sz="900" b="0" i="1">
                                <a:latin typeface="Cambria Math" panose="02040503050406030204" pitchFamily="18" charset="0"/>
                                <a:ea typeface="Cambria Math" panose="02040503050406030204" pitchFamily="18" charset="0"/>
                              </a:rPr>
                              <m:t> </m:t>
                            </m:r>
                            <m:r>
                              <a:rPr lang="es-ES" sz="900" b="0" i="1">
                                <a:solidFill>
                                  <a:schemeClr val="tx1"/>
                                </a:solidFill>
                                <a:effectLst/>
                                <a:latin typeface="Cambria Math" panose="02040503050406030204" pitchFamily="18" charset="0"/>
                                <a:ea typeface="+mn-ea"/>
                                <a:cs typeface="+mn-cs"/>
                              </a:rPr>
                              <m:t>𝑎𝑙𝑐𝑎𝑛𝑡𝑎𝑟𝑖𝑙𝑙𝑎𝑑𝑜</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den>
                        </m:f>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2" name="CuadroTexto 1">
              <a:extLst>
                <a:ext uri="{FF2B5EF4-FFF2-40B4-BE49-F238E27FC236}">
                  <a16:creationId xmlns:a16="http://schemas.microsoft.com/office/drawing/2014/main" id="{5E6F2437-30E1-4AD7-8264-DE65BFCA4DFD}"/>
                </a:ext>
              </a:extLst>
            </xdr:cNvPr>
            <xdr:cNvSpPr txBox="1"/>
          </xdr:nvSpPr>
          <xdr:spPr>
            <a:xfrm>
              <a:off x="4024134" y="4724948"/>
              <a:ext cx="5742049" cy="4973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𝑚𝑢𝑗𝑒𝑟𝑒𝑠 𝑐𝑜𝑛 𝑎𝑐𝑐𝑒𝑠𝑜 𝑎 𝑎𝑙𝑐𝑎𝑛𝑡𝑎𝑟𝑖𝑙𝑙𝑎𝑑𝑜</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𝑇𝑜𝑡𝑎𝑙 𝑑𝑒 𝑚𝑢𝑗𝑒𝑟𝑒𝑠</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ℎ𝑜𝑚𝑏𝑟𝑒𝑠 𝑐𝑜𝑛 𝑎𝑐𝑐𝑒𝑠𝑜 </a:t>
              </a:r>
              <a:r>
                <a:rPr lang="es-ES" sz="900" b="0" i="0">
                  <a:solidFill>
                    <a:schemeClr val="tx1"/>
                  </a:solidFill>
                  <a:effectLst/>
                  <a:latin typeface="Cambria Math" panose="02040503050406030204" pitchFamily="18" charset="0"/>
                  <a:ea typeface="Cambria Math" panose="02040503050406030204" pitchFamily="18" charset="0"/>
                  <a:cs typeface="+mn-cs"/>
                </a:rPr>
                <a:t>𝑎 </a:t>
              </a:r>
              <a:r>
                <a:rPr lang="es-ES" sz="900" b="0" i="0">
                  <a:solidFill>
                    <a:schemeClr val="tx1"/>
                  </a:solidFill>
                  <a:effectLst/>
                  <a:latin typeface="Cambria Math" panose="02040503050406030204" pitchFamily="18" charset="0"/>
                  <a:ea typeface="+mn-ea"/>
                  <a:cs typeface="+mn-cs"/>
                </a:rPr>
                <a:t>𝑎𝑙𝑐𝑎𝑛𝑡𝑎𝑟𝑖𝑙𝑙𝑎𝑑𝑜</a:t>
              </a:r>
              <a:r>
                <a:rPr lang="es-ES"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ℎ𝑜𝑚𝑏𝑟𝑒𝑠)</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ℎ𝑜𝑚𝑏𝑟𝑒𝑠 𝑐𝑜𝑛 𝑎𝑐𝑐𝑒𝑠𝑜 𝑎 </a:t>
              </a:r>
              <a:r>
                <a:rPr lang="es-ES" sz="900" b="0" i="0">
                  <a:solidFill>
                    <a:schemeClr val="tx1"/>
                  </a:solidFill>
                  <a:effectLst/>
                  <a:latin typeface="Cambria Math" panose="02040503050406030204" pitchFamily="18" charset="0"/>
                  <a:ea typeface="+mn-ea"/>
                  <a:cs typeface="+mn-cs"/>
                </a:rPr>
                <a:t>𝑎𝑙𝑐𝑎𝑛𝑡𝑎𝑟𝑖𝑙𝑙𝑎𝑑𝑜</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ℎ𝑜𝑚𝑏𝑟𝑒𝑠</a:t>
              </a:r>
              <a:r>
                <a:rPr lang="es-CO" sz="900" b="0" i="0">
                  <a:latin typeface="Cambria Math" panose="02040503050406030204" pitchFamily="18" charset="0"/>
                  <a:ea typeface="Cambria Math" panose="02040503050406030204" pitchFamily="18" charset="0"/>
                </a:rPr>
                <a:t>))</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editAs="oneCell">
    <xdr:from>
      <xdr:col>0</xdr:col>
      <xdr:colOff>0</xdr:colOff>
      <xdr:row>64</xdr:row>
      <xdr:rowOff>43544</xdr:rowOff>
    </xdr:from>
    <xdr:to>
      <xdr:col>13</xdr:col>
      <xdr:colOff>0</xdr:colOff>
      <xdr:row>71</xdr:row>
      <xdr:rowOff>39593</xdr:rowOff>
    </xdr:to>
    <xdr:pic>
      <xdr:nvPicPr>
        <xdr:cNvPr id="4" name="Imagen 3">
          <a:extLst>
            <a:ext uri="{FF2B5EF4-FFF2-40B4-BE49-F238E27FC236}">
              <a16:creationId xmlns:a16="http://schemas.microsoft.com/office/drawing/2014/main" id="{36648EB8-7484-478E-BFD7-658659F8F5A0}"/>
            </a:ext>
          </a:extLst>
        </xdr:cNvPr>
        <xdr:cNvPicPr>
          <a:picLocks noChangeAspect="1"/>
        </xdr:cNvPicPr>
      </xdr:nvPicPr>
      <xdr:blipFill rotWithShape="1">
        <a:blip xmlns:r="http://schemas.openxmlformats.org/officeDocument/2006/relationships" r:embed="rId1"/>
        <a:srcRect r="1627"/>
        <a:stretch/>
      </xdr:blipFill>
      <xdr:spPr>
        <a:xfrm>
          <a:off x="0" y="13694230"/>
          <a:ext cx="13291457" cy="1215249"/>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F0E8BE02-86EB-4C0F-9918-401A91A65B63}"/>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D39DED10-75A9-8307-9418-A3ACC15DDF69}"/>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4D25F30A-3532-C13B-89EF-E6A81FF6E5D2}"/>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6.xml><?xml version="1.0" encoding="utf-8"?>
<xdr:wsDr xmlns:xdr="http://schemas.openxmlformats.org/drawingml/2006/spreadsheetDrawing" xmlns:a="http://schemas.openxmlformats.org/drawingml/2006/main">
  <xdr:oneCellAnchor>
    <xdr:from>
      <xdr:col>2</xdr:col>
      <xdr:colOff>380140</xdr:colOff>
      <xdr:row>18</xdr:row>
      <xdr:rowOff>22319</xdr:rowOff>
    </xdr:from>
    <xdr:ext cx="8015466" cy="603610"/>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535ED8AD-D697-49CD-A61F-16BB2BDDE894}"/>
                </a:ext>
              </a:extLst>
            </xdr:cNvPr>
            <xdr:cNvSpPr txBox="1"/>
          </xdr:nvSpPr>
          <xdr:spPr>
            <a:xfrm>
              <a:off x="2625319" y="4975319"/>
              <a:ext cx="8015466" cy="603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ea typeface="Cambria Math" panose="02040503050406030204" pitchFamily="18" charset="0"/>
                          </a:rPr>
                        </m:ctrlPr>
                      </m:fPr>
                      <m:num>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𝐻𝑜𝑔𝑎𝑟𝑒𝑠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𝑓𝑒𝑚𝑒𝑛𝑖𝑛𝑎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CO" sz="900" b="0" i="1">
                                <a:latin typeface="Cambria Math" panose="02040503050406030204" pitchFamily="18" charset="0"/>
                                <a:ea typeface="Cambria Math" panose="02040503050406030204" pitchFamily="18" charset="0"/>
                              </a:rPr>
                              <m:t>𝑡𝑒𝑛𝑒𝑛𝑐𝑖𝑎</m:t>
                            </m:r>
                            <m:r>
                              <a:rPr lang="es-CO" sz="900" b="0" i="1">
                                <a:latin typeface="Cambria Math" panose="02040503050406030204" pitchFamily="18" charset="0"/>
                                <a:ea typeface="Cambria Math" panose="02040503050406030204" pitchFamily="18" charset="0"/>
                              </a:rPr>
                              <m:t> </m:t>
                            </m:r>
                            <m:r>
                              <a:rPr lang="es-CO" sz="900" b="0" i="1">
                                <a:latin typeface="Cambria Math" panose="02040503050406030204" pitchFamily="18" charset="0"/>
                                <a:ea typeface="Cambria Math" panose="02040503050406030204" pitchFamily="18" charset="0"/>
                              </a:rPr>
                              <m:t>𝑑𝑒</m:t>
                            </m:r>
                            <m:r>
                              <a:rPr lang="es-CO" sz="900" b="0" i="1">
                                <a:latin typeface="Cambria Math" panose="02040503050406030204" pitchFamily="18" charset="0"/>
                                <a:ea typeface="Cambria Math" panose="02040503050406030204" pitchFamily="18" charset="0"/>
                              </a:rPr>
                              <m:t> </m:t>
                            </m:r>
                            <m:r>
                              <a:rPr lang="es-CO" sz="900" b="0" i="1">
                                <a:latin typeface="Cambria Math" panose="02040503050406030204" pitchFamily="18" charset="0"/>
                                <a:ea typeface="Cambria Math" panose="02040503050406030204" pitchFamily="18" charset="0"/>
                              </a:rPr>
                              <m:t>𝑣𝑖𝑣𝑖𝑒𝑛𝑑𝑎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𝑝𝑟𝑜𝑝𝑖𝑎</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𝑓𝑒𝑚𝑒𝑛𝑖𝑛𝑎</m:t>
                            </m:r>
                          </m:den>
                        </m:f>
                        <m:r>
                          <a:rPr lang="es-ES" sz="900" b="0" i="1">
                            <a:latin typeface="Cambria Math" panose="02040503050406030204" pitchFamily="18" charset="0"/>
                            <a:ea typeface="Cambria Math" panose="02040503050406030204" pitchFamily="18" charset="0"/>
                          </a:rPr>
                          <m:t>−</m:t>
                        </m:r>
                        <m:f>
                          <m:fPr>
                            <m:ctrlPr>
                              <a:rPr lang="es-ES" sz="900" b="0" i="1">
                                <a:latin typeface="Cambria Math" panose="02040503050406030204" pitchFamily="18" charset="0"/>
                                <a:ea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𝐻𝑜𝑔𝑎𝑟𝑒𝑠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𝑗𝑒𝑓𝑎𝑡𝑢𝑟𝑎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𝑚𝑎𝑠𝑐𝑢𝑙𝑖𝑛𝑎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CO" sz="1100" b="0" i="1">
                                <a:solidFill>
                                  <a:schemeClr val="tx1"/>
                                </a:solidFill>
                                <a:effectLst/>
                                <a:latin typeface="Cambria Math" panose="02040503050406030204" pitchFamily="18" charset="0"/>
                                <a:ea typeface="+mn-ea"/>
                                <a:cs typeface="+mn-cs"/>
                              </a:rPr>
                              <m:t>𝑡𝑒𝑛𝑒𝑛𝑐𝑖𝑎</m:t>
                            </m:r>
                            <m:r>
                              <a:rPr lang="es-CO" sz="1100" b="0" i="1">
                                <a:solidFill>
                                  <a:schemeClr val="tx1"/>
                                </a:solidFill>
                                <a:effectLst/>
                                <a:latin typeface="Cambria Math" panose="02040503050406030204" pitchFamily="18" charset="0"/>
                                <a:ea typeface="+mn-ea"/>
                                <a:cs typeface="+mn-cs"/>
                              </a:rPr>
                              <m:t> </m:t>
                            </m:r>
                            <m:r>
                              <a:rPr lang="es-CO" sz="1100" b="0" i="1">
                                <a:solidFill>
                                  <a:schemeClr val="tx1"/>
                                </a:solidFill>
                                <a:effectLst/>
                                <a:latin typeface="Cambria Math" panose="02040503050406030204" pitchFamily="18" charset="0"/>
                                <a:ea typeface="+mn-ea"/>
                                <a:cs typeface="+mn-cs"/>
                              </a:rPr>
                              <m:t>𝑑𝑒</m:t>
                            </m:r>
                            <m:r>
                              <a:rPr lang="es-CO" sz="1100" b="0" i="1">
                                <a:solidFill>
                                  <a:schemeClr val="tx1"/>
                                </a:solidFill>
                                <a:effectLst/>
                                <a:latin typeface="Cambria Math" panose="02040503050406030204" pitchFamily="18" charset="0"/>
                                <a:ea typeface="+mn-ea"/>
                                <a:cs typeface="+mn-cs"/>
                              </a:rPr>
                              <m:t> </m:t>
                            </m:r>
                            <m:r>
                              <a:rPr lang="es-CO" sz="1100" b="0" i="1">
                                <a:solidFill>
                                  <a:schemeClr val="tx1"/>
                                </a:solidFill>
                                <a:effectLst/>
                                <a:latin typeface="Cambria Math" panose="02040503050406030204" pitchFamily="18" charset="0"/>
                                <a:ea typeface="+mn-ea"/>
                                <a:cs typeface="+mn-cs"/>
                              </a:rPr>
                              <m:t>𝑣𝑖𝑣𝑖𝑒𝑛𝑑𝑎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𝑝𝑟𝑜𝑝𝑖𝑎</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𝑚𝑎𝑠𝑐𝑢𝑙𝑖𝑛𝑎</m:t>
                            </m:r>
                          </m:den>
                        </m:f>
                      </m:num>
                      <m:den>
                        <m:f>
                          <m:fPr>
                            <m:ctrlPr>
                              <a:rPr lang="es-CO" sz="900" i="1">
                                <a:latin typeface="Cambria Math" panose="02040503050406030204" pitchFamily="18" charset="0"/>
                                <a:ea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𝐻𝑜𝑔𝑎𝑟𝑒𝑠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𝑗𝑒𝑓𝑎𝑡𝑢𝑟𝑎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𝑚𝑎𝑠𝑐𝑢𝑙𝑖𝑛𝑎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CO" sz="1100" b="0" i="1">
                                <a:solidFill>
                                  <a:schemeClr val="tx1"/>
                                </a:solidFill>
                                <a:effectLst/>
                                <a:latin typeface="Cambria Math" panose="02040503050406030204" pitchFamily="18" charset="0"/>
                                <a:ea typeface="+mn-ea"/>
                                <a:cs typeface="+mn-cs"/>
                              </a:rPr>
                              <m:t>𝑡𝑒𝑛𝑒𝑛𝑐𝑖𝑎</m:t>
                            </m:r>
                            <m:r>
                              <a:rPr lang="es-CO" sz="1100" b="0" i="1">
                                <a:solidFill>
                                  <a:schemeClr val="tx1"/>
                                </a:solidFill>
                                <a:effectLst/>
                                <a:latin typeface="Cambria Math" panose="02040503050406030204" pitchFamily="18" charset="0"/>
                                <a:ea typeface="+mn-ea"/>
                                <a:cs typeface="+mn-cs"/>
                              </a:rPr>
                              <m:t> </m:t>
                            </m:r>
                            <m:r>
                              <a:rPr lang="es-CO" sz="1100" b="0" i="1">
                                <a:solidFill>
                                  <a:schemeClr val="tx1"/>
                                </a:solidFill>
                                <a:effectLst/>
                                <a:latin typeface="Cambria Math" panose="02040503050406030204" pitchFamily="18" charset="0"/>
                                <a:ea typeface="+mn-ea"/>
                                <a:cs typeface="+mn-cs"/>
                              </a:rPr>
                              <m:t>𝑑𝑒</m:t>
                            </m:r>
                            <m:r>
                              <a:rPr lang="es-CO" sz="1100" b="0" i="1">
                                <a:solidFill>
                                  <a:schemeClr val="tx1"/>
                                </a:solidFill>
                                <a:effectLst/>
                                <a:latin typeface="Cambria Math" panose="02040503050406030204" pitchFamily="18" charset="0"/>
                                <a:ea typeface="+mn-ea"/>
                                <a:cs typeface="+mn-cs"/>
                              </a:rPr>
                              <m:t> </m:t>
                            </m:r>
                            <m:r>
                              <a:rPr lang="es-CO" sz="1100" b="0" i="1">
                                <a:solidFill>
                                  <a:schemeClr val="tx1"/>
                                </a:solidFill>
                                <a:effectLst/>
                                <a:latin typeface="Cambria Math" panose="02040503050406030204" pitchFamily="18" charset="0"/>
                                <a:ea typeface="+mn-ea"/>
                                <a:cs typeface="+mn-cs"/>
                              </a:rPr>
                              <m:t>𝑣𝑖𝑣𝑖𝑒𝑛𝑑𝑎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𝑝𝑟𝑜𝑝𝑖𝑎</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𝑚𝑎𝑠𝑐𝑢𝑙𝑖𝑛𝑎</m:t>
                            </m:r>
                          </m:den>
                        </m:f>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2" name="CuadroTexto 1">
              <a:extLst>
                <a:ext uri="{FF2B5EF4-FFF2-40B4-BE49-F238E27FC236}">
                  <a16:creationId xmlns:a16="http://schemas.microsoft.com/office/drawing/2014/main" id="{535ED8AD-D697-49CD-A61F-16BB2BDDE894}"/>
                </a:ext>
              </a:extLst>
            </xdr:cNvPr>
            <xdr:cNvSpPr txBox="1"/>
          </xdr:nvSpPr>
          <xdr:spPr>
            <a:xfrm>
              <a:off x="2625319" y="4975319"/>
              <a:ext cx="8015466" cy="603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90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𝐻𝑜𝑔𝑎𝑟𝑒𝑠 𝑐𝑜𝑛 𝑗𝑒𝑓𝑎𝑡𝑢𝑟𝑎 𝑓𝑒𝑚𝑒𝑛𝑖𝑛𝑎 𝑐𝑜𝑛 </a:t>
              </a:r>
              <a:r>
                <a:rPr lang="es-CO" sz="900" b="0" i="0">
                  <a:latin typeface="Cambria Math" panose="02040503050406030204" pitchFamily="18" charset="0"/>
                  <a:ea typeface="Cambria Math" panose="02040503050406030204" pitchFamily="18" charset="0"/>
                </a:rPr>
                <a:t>𝑡𝑒𝑛𝑒𝑛𝑐𝑖𝑎 𝑑𝑒 𝑣𝑖𝑣𝑖𝑒𝑛𝑑𝑎</a:t>
              </a:r>
              <a:r>
                <a:rPr lang="es-ES" sz="900" b="0" i="0">
                  <a:latin typeface="Cambria Math" panose="02040503050406030204" pitchFamily="18" charset="0"/>
                  <a:ea typeface="Cambria Math" panose="02040503050406030204" pitchFamily="18" charset="0"/>
                </a:rPr>
                <a:t> 𝑝𝑟𝑜𝑝𝑖𝑎</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𝑓𝑒𝑚𝑒𝑛𝑖𝑛𝑎</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a:t>
              </a:r>
              <a:r>
                <a:rPr lang="es-ES" sz="1100" b="0" i="0">
                  <a:solidFill>
                    <a:schemeClr val="tx1"/>
                  </a:solidFill>
                  <a:effectLst/>
                  <a:latin typeface="+mn-lt"/>
                  <a:ea typeface="+mn-ea"/>
                  <a:cs typeface="+mn-cs"/>
                </a:rPr>
                <a:t>𝐻𝑜𝑔𝑎𝑟𝑒𝑠 𝑐𝑜𝑛 𝑗𝑒𝑓𝑎𝑡𝑢𝑟𝑎 </a:t>
              </a:r>
              <a:r>
                <a:rPr lang="es-ES" sz="1100" b="0" i="0">
                  <a:solidFill>
                    <a:schemeClr val="tx1"/>
                  </a:solidFill>
                  <a:effectLst/>
                  <a:latin typeface="Cambria Math" panose="02040503050406030204" pitchFamily="18" charset="0"/>
                  <a:ea typeface="+mn-ea"/>
                  <a:cs typeface="+mn-cs"/>
                </a:rPr>
                <a:t>𝑚𝑎𝑠𝑐𝑢𝑙𝑖𝑛𝑎 </a:t>
              </a:r>
              <a:r>
                <a:rPr lang="es-ES" sz="1100" b="0" i="0">
                  <a:solidFill>
                    <a:schemeClr val="tx1"/>
                  </a:solidFill>
                  <a:effectLst/>
                  <a:latin typeface="+mn-lt"/>
                  <a:ea typeface="+mn-ea"/>
                  <a:cs typeface="+mn-cs"/>
                </a:rPr>
                <a:t>𝑐𝑜𝑛 </a:t>
              </a:r>
              <a:r>
                <a:rPr lang="es-CO" sz="1100" b="0" i="0">
                  <a:solidFill>
                    <a:schemeClr val="tx1"/>
                  </a:solidFill>
                  <a:effectLst/>
                  <a:latin typeface="+mn-lt"/>
                  <a:ea typeface="+mn-ea"/>
                  <a:cs typeface="+mn-cs"/>
                </a:rPr>
                <a:t>𝑡𝑒𝑛𝑒𝑛𝑐𝑖𝑎 𝑑𝑒 𝑣𝑖𝑣𝑖𝑒𝑛𝑑𝑎</a:t>
              </a:r>
              <a:r>
                <a:rPr lang="es-ES" sz="1100" b="0" i="0">
                  <a:solidFill>
                    <a:schemeClr val="tx1"/>
                  </a:solidFill>
                  <a:effectLst/>
                  <a:latin typeface="+mn-lt"/>
                  <a:ea typeface="+mn-ea"/>
                  <a:cs typeface="+mn-cs"/>
                </a:rPr>
                <a:t> 𝑝𝑟𝑜𝑝𝑖𝑎</a:t>
              </a:r>
              <a:r>
                <a:rPr lang="es-ES"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𝑚𝑎𝑠𝑐𝑢𝑙𝑖𝑛𝑎)</a:t>
              </a:r>
              <a:r>
                <a:rPr lang="es-CO" sz="900" b="0" i="0">
                  <a:latin typeface="Cambria Math" panose="02040503050406030204" pitchFamily="18" charset="0"/>
                  <a:ea typeface="Cambria Math" panose="02040503050406030204" pitchFamily="18" charset="0"/>
                </a:rPr>
                <a:t>)/((</a:t>
              </a:r>
              <a:r>
                <a:rPr lang="es-ES" sz="1100" b="0" i="0">
                  <a:solidFill>
                    <a:schemeClr val="tx1"/>
                  </a:solidFill>
                  <a:effectLst/>
                  <a:latin typeface="+mn-lt"/>
                  <a:ea typeface="+mn-ea"/>
                  <a:cs typeface="+mn-cs"/>
                </a:rPr>
                <a:t>𝐻𝑜𝑔𝑎𝑟𝑒𝑠 𝑐𝑜𝑛 𝑗𝑒𝑓𝑎𝑡𝑢𝑟𝑎</a:t>
              </a:r>
              <a:r>
                <a:rPr lang="es-ES" sz="1100" b="0" i="0">
                  <a:solidFill>
                    <a:schemeClr val="tx1"/>
                  </a:solidFill>
                  <a:effectLst/>
                  <a:latin typeface="Cambria Math" panose="02040503050406030204" pitchFamily="18" charset="0"/>
                  <a:ea typeface="+mn-ea"/>
                  <a:cs typeface="+mn-cs"/>
                </a:rPr>
                <a:t> 𝑚𝑎𝑠𝑐𝑢𝑙𝑖𝑛𝑎 </a:t>
              </a:r>
              <a:r>
                <a:rPr lang="es-ES" sz="1100" b="0" i="0">
                  <a:solidFill>
                    <a:schemeClr val="tx1"/>
                  </a:solidFill>
                  <a:effectLst/>
                  <a:latin typeface="+mn-lt"/>
                  <a:ea typeface="+mn-ea"/>
                  <a:cs typeface="+mn-cs"/>
                </a:rPr>
                <a:t>𝑐𝑜𝑛 </a:t>
              </a:r>
              <a:r>
                <a:rPr lang="es-CO" sz="1100" b="0" i="0">
                  <a:solidFill>
                    <a:schemeClr val="tx1"/>
                  </a:solidFill>
                  <a:effectLst/>
                  <a:latin typeface="+mn-lt"/>
                  <a:ea typeface="+mn-ea"/>
                  <a:cs typeface="+mn-cs"/>
                </a:rPr>
                <a:t>𝑡𝑒𝑛𝑒𝑛𝑐𝑖𝑎 𝑑𝑒 𝑣𝑖𝑣𝑖𝑒𝑛𝑑𝑎</a:t>
              </a:r>
              <a:r>
                <a:rPr lang="es-ES" sz="1100" b="0" i="0">
                  <a:solidFill>
                    <a:schemeClr val="tx1"/>
                  </a:solidFill>
                  <a:effectLst/>
                  <a:latin typeface="+mn-lt"/>
                  <a:ea typeface="+mn-ea"/>
                  <a:cs typeface="+mn-cs"/>
                </a:rPr>
                <a:t> 𝑝𝑟𝑜𝑝𝑖𝑎</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𝑚𝑎𝑠𝑐𝑢𝑙𝑖𝑛𝑎</a:t>
              </a:r>
              <a:r>
                <a:rPr lang="es-CO" sz="900" b="0" i="0">
                  <a:latin typeface="Cambria Math" panose="02040503050406030204" pitchFamily="18" charset="0"/>
                  <a:ea typeface="Cambria Math" panose="02040503050406030204" pitchFamily="18" charset="0"/>
                </a:rPr>
                <a:t>))</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editAs="oneCell">
    <xdr:from>
      <xdr:col>0</xdr:col>
      <xdr:colOff>0</xdr:colOff>
      <xdr:row>64</xdr:row>
      <xdr:rowOff>43544</xdr:rowOff>
    </xdr:from>
    <xdr:to>
      <xdr:col>13</xdr:col>
      <xdr:colOff>0</xdr:colOff>
      <xdr:row>71</xdr:row>
      <xdr:rowOff>39593</xdr:rowOff>
    </xdr:to>
    <xdr:pic>
      <xdr:nvPicPr>
        <xdr:cNvPr id="4" name="Imagen 3">
          <a:extLst>
            <a:ext uri="{FF2B5EF4-FFF2-40B4-BE49-F238E27FC236}">
              <a16:creationId xmlns:a16="http://schemas.microsoft.com/office/drawing/2014/main" id="{0D2779E5-48A5-4CAD-B34D-BDE050313364}"/>
            </a:ext>
          </a:extLst>
        </xdr:cNvPr>
        <xdr:cNvPicPr>
          <a:picLocks noChangeAspect="1"/>
        </xdr:cNvPicPr>
      </xdr:nvPicPr>
      <xdr:blipFill rotWithShape="1">
        <a:blip xmlns:r="http://schemas.openxmlformats.org/officeDocument/2006/relationships" r:embed="rId1"/>
        <a:srcRect r="1627"/>
        <a:stretch/>
      </xdr:blipFill>
      <xdr:spPr>
        <a:xfrm>
          <a:off x="0" y="14743794"/>
          <a:ext cx="13277850" cy="1240649"/>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87B44192-1394-44DF-8926-1F892B75759D}"/>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FA3975C6-B2A3-976D-FB59-A5CA345CF391}"/>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FA69A920-66D0-F680-0BF2-FD1A610B4E4D}"/>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64</xdr:row>
      <xdr:rowOff>43544</xdr:rowOff>
    </xdr:from>
    <xdr:to>
      <xdr:col>13</xdr:col>
      <xdr:colOff>0</xdr:colOff>
      <xdr:row>71</xdr:row>
      <xdr:rowOff>39593</xdr:rowOff>
    </xdr:to>
    <xdr:pic>
      <xdr:nvPicPr>
        <xdr:cNvPr id="4" name="Imagen 3">
          <a:extLst>
            <a:ext uri="{FF2B5EF4-FFF2-40B4-BE49-F238E27FC236}">
              <a16:creationId xmlns:a16="http://schemas.microsoft.com/office/drawing/2014/main" id="{77BA947E-39D2-4A45-91D4-6FF0680C248B}"/>
            </a:ext>
          </a:extLst>
        </xdr:cNvPr>
        <xdr:cNvPicPr>
          <a:picLocks noChangeAspect="1"/>
        </xdr:cNvPicPr>
      </xdr:nvPicPr>
      <xdr:blipFill rotWithShape="1">
        <a:blip xmlns:r="http://schemas.openxmlformats.org/officeDocument/2006/relationships" r:embed="rId1"/>
        <a:srcRect r="1627"/>
        <a:stretch/>
      </xdr:blipFill>
      <xdr:spPr>
        <a:xfrm>
          <a:off x="0" y="14743794"/>
          <a:ext cx="13277850" cy="1240649"/>
        </a:xfrm>
        <a:prstGeom prst="rect">
          <a:avLst/>
        </a:prstGeom>
      </xdr:spPr>
    </xdr:pic>
    <xdr:clientData/>
  </xdr:twoCellAnchor>
  <xdr:oneCellAnchor>
    <xdr:from>
      <xdr:col>1</xdr:col>
      <xdr:colOff>83343</xdr:colOff>
      <xdr:row>18</xdr:row>
      <xdr:rowOff>59531</xdr:rowOff>
    </xdr:from>
    <xdr:ext cx="10739438" cy="603610"/>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0AFFF559-4E2A-4023-9909-F774563BDDFF}"/>
                </a:ext>
              </a:extLst>
            </xdr:cNvPr>
            <xdr:cNvSpPr txBox="1"/>
          </xdr:nvSpPr>
          <xdr:spPr>
            <a:xfrm>
              <a:off x="1309687" y="4964906"/>
              <a:ext cx="10739438" cy="603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ea typeface="Cambria Math" panose="02040503050406030204" pitchFamily="18" charset="0"/>
                          </a:rPr>
                        </m:ctrlPr>
                      </m:fPr>
                      <m:num>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𝐻𝑜𝑔𝑎𝑟𝑒𝑠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𝑓𝑒𝑚𝑒𝑛𝑖𝑛𝑎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𝑞𝑢𝑒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𝑖𝑛𝑑𝑖𝑐𝑎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𝑠𝑒𝑛𝑡𝑖𝑟𝑠𝑒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𝑠𝑒𝑔𝑢𝑟𝑜𝑠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𝑒𝑛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𝑒𝑙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𝑏𝑎𝑟𝑟𝑖𝑜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𝑝𝑢𝑒𝑏𝑙𝑜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𝑣𝑒𝑟𝑒𝑑𝑎</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𝑓𝑒𝑚𝑒𝑛𝑖𝑛𝑎</m:t>
                            </m:r>
                          </m:den>
                        </m:f>
                        <m:r>
                          <a:rPr lang="es-ES" sz="900" b="0" i="1">
                            <a:latin typeface="Cambria Math" panose="02040503050406030204" pitchFamily="18" charset="0"/>
                            <a:ea typeface="Cambria Math" panose="02040503050406030204" pitchFamily="18" charset="0"/>
                          </a:rPr>
                          <m:t>−</m:t>
                        </m:r>
                        <m:f>
                          <m:fPr>
                            <m:ctrlPr>
                              <a:rPr lang="es-ES" sz="900" b="0" i="1">
                                <a:latin typeface="Cambria Math" panose="02040503050406030204" pitchFamily="18" charset="0"/>
                                <a:ea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𝐻𝑜𝑔𝑎𝑟𝑒𝑠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𝑗𝑒𝑓𝑎𝑡𝑢𝑟𝑎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𝑚𝑎𝑠𝑐𝑢𝑙𝑖𝑛𝑎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𝑐𝑞𝑢𝑒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𝑖𝑛𝑑𝑖𝑐𝑎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𝑠𝑒𝑛𝑡𝑖𝑟𝑠𝑒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𝑠𝑒𝑔𝑢𝑟𝑜𝑠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𝑏𝑎𝑟𝑟𝑖𝑜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𝑝𝑢𝑒𝑏𝑙𝑜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𝑣𝑒𝑟𝑒𝑑𝑎</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𝑚𝑎𝑠𝑐𝑢𝑙𝑖𝑛𝑎</m:t>
                            </m:r>
                          </m:den>
                        </m:f>
                      </m:num>
                      <m:den>
                        <m:f>
                          <m:fPr>
                            <m:ctrlPr>
                              <a:rPr lang="es-CO" sz="900" i="1">
                                <a:latin typeface="Cambria Math" panose="02040503050406030204" pitchFamily="18" charset="0"/>
                                <a:ea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𝐻𝑜𝑔𝑎𝑟𝑒𝑠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𝑗𝑒𝑓𝑎𝑡𝑢𝑟𝑎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𝑚𝑎𝑠𝑐𝑢𝑙𝑖𝑛𝑎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𝑞𝑢𝑒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𝑖𝑛𝑑𝑖𝑐𝑎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𝑠𝑒𝑛𝑡𝑖𝑟𝑠𝑒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𝑠𝑒𝑔𝑢𝑟𝑜𝑠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𝑏𝑎𝑟𝑟𝑖𝑜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𝑝𝑢𝑒𝑏𝑙𝑜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𝑣𝑒𝑟𝑒𝑑𝑎</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𝑚𝑎𝑠𝑐𝑢𝑙𝑖𝑛𝑎</m:t>
                            </m:r>
                          </m:den>
                        </m:f>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5" name="CuadroTexto 4">
              <a:extLst>
                <a:ext uri="{FF2B5EF4-FFF2-40B4-BE49-F238E27FC236}">
                  <a16:creationId xmlns:a16="http://schemas.microsoft.com/office/drawing/2014/main" id="{0AFFF559-4E2A-4023-9909-F774563BDDFF}"/>
                </a:ext>
              </a:extLst>
            </xdr:cNvPr>
            <xdr:cNvSpPr txBox="1"/>
          </xdr:nvSpPr>
          <xdr:spPr>
            <a:xfrm>
              <a:off x="1309687" y="4964906"/>
              <a:ext cx="10739438" cy="603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90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𝐻𝑜𝑔𝑎𝑟𝑒𝑠 𝑐𝑜𝑛 𝑗𝑒𝑓𝑎𝑡𝑢𝑟𝑎 𝑓𝑒𝑚𝑒𝑛𝑖𝑛𝑎 𝑞𝑢𝑒 𝑖𝑛𝑑𝑖𝑐𝑎 𝑠𝑒𝑛𝑡𝑖𝑟𝑠𝑒 𝑠𝑒𝑔𝑢𝑟𝑜𝑠 𝑒𝑛 𝑒𝑙 𝑏𝑎𝑟𝑟𝑖𝑜, 𝑝𝑢𝑒𝑏𝑙𝑜 𝑜 𝑣𝑒𝑟𝑒𝑑𝑎</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𝑓𝑒𝑚𝑒𝑛𝑖𝑛𝑎</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a:t>
              </a:r>
              <a:r>
                <a:rPr lang="es-ES" sz="1100" b="0" i="0">
                  <a:solidFill>
                    <a:schemeClr val="tx1"/>
                  </a:solidFill>
                  <a:effectLst/>
                  <a:latin typeface="+mn-lt"/>
                  <a:ea typeface="+mn-ea"/>
                  <a:cs typeface="+mn-cs"/>
                </a:rPr>
                <a:t>𝐻𝑜𝑔𝑎𝑟𝑒𝑠 𝑐𝑜𝑛 𝑗𝑒𝑓𝑎𝑡𝑢𝑟𝑎 </a:t>
              </a:r>
              <a:r>
                <a:rPr lang="es-ES" sz="1100" b="0" i="0">
                  <a:solidFill>
                    <a:schemeClr val="tx1"/>
                  </a:solidFill>
                  <a:effectLst/>
                  <a:latin typeface="Cambria Math" panose="02040503050406030204" pitchFamily="18" charset="0"/>
                  <a:ea typeface="+mn-ea"/>
                  <a:cs typeface="+mn-cs"/>
                </a:rPr>
                <a:t>𝑚𝑎𝑠𝑐𝑢𝑙𝑖𝑛𝑎 </a:t>
              </a:r>
              <a:r>
                <a:rPr lang="es-ES" sz="1100" b="0" i="0">
                  <a:solidFill>
                    <a:schemeClr val="tx1"/>
                  </a:solidFill>
                  <a:effectLst/>
                  <a:latin typeface="+mn-lt"/>
                  <a:ea typeface="+mn-ea"/>
                  <a:cs typeface="+mn-cs"/>
                </a:rPr>
                <a:t>𝑐</a:t>
              </a:r>
              <a:r>
                <a:rPr lang="es-ES" sz="1100" b="0" i="0">
                  <a:solidFill>
                    <a:schemeClr val="tx1"/>
                  </a:solidFill>
                  <a:effectLst/>
                  <a:latin typeface="Cambria Math" panose="02040503050406030204" pitchFamily="18" charset="0"/>
                  <a:ea typeface="+mn-ea"/>
                  <a:cs typeface="+mn-cs"/>
                </a:rPr>
                <a:t>𝑞𝑢𝑒 𝑖𝑛𝑑𝑖𝑐𝑎 𝑠𝑒𝑛𝑡𝑖𝑟𝑠𝑒 𝑠𝑒𝑔𝑢𝑟𝑜𝑠 𝑒𝑛 𝑒𝑙 𝑏𝑎𝑟𝑟𝑖𝑜, 𝑝𝑢𝑒𝑏𝑙𝑜 𝑜 𝑣𝑒𝑟𝑒𝑑𝑎</a:t>
              </a:r>
              <a:r>
                <a:rPr lang="es-ES"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𝑚𝑎𝑠𝑐𝑢𝑙𝑖𝑛𝑎)</a:t>
              </a:r>
              <a:r>
                <a:rPr lang="es-CO" sz="900" b="0" i="0">
                  <a:latin typeface="Cambria Math" panose="02040503050406030204" pitchFamily="18" charset="0"/>
                  <a:ea typeface="Cambria Math" panose="02040503050406030204" pitchFamily="18" charset="0"/>
                </a:rPr>
                <a:t>)/((</a:t>
              </a:r>
              <a:r>
                <a:rPr lang="es-ES" sz="1100" b="0" i="0">
                  <a:solidFill>
                    <a:schemeClr val="tx1"/>
                  </a:solidFill>
                  <a:effectLst/>
                  <a:latin typeface="+mn-lt"/>
                  <a:ea typeface="+mn-ea"/>
                  <a:cs typeface="+mn-cs"/>
                </a:rPr>
                <a:t>𝐻𝑜𝑔𝑎𝑟𝑒𝑠 𝑐𝑜𝑛 𝑗𝑒𝑓𝑎𝑡𝑢𝑟𝑎</a:t>
              </a:r>
              <a:r>
                <a:rPr lang="es-ES" sz="1100" b="0" i="0">
                  <a:solidFill>
                    <a:schemeClr val="tx1"/>
                  </a:solidFill>
                  <a:effectLst/>
                  <a:latin typeface="Cambria Math" panose="02040503050406030204" pitchFamily="18" charset="0"/>
                  <a:ea typeface="+mn-ea"/>
                  <a:cs typeface="+mn-cs"/>
                </a:rPr>
                <a:t> 𝑚𝑎𝑠𝑐𝑢𝑙𝑖𝑛𝑎 𝑞𝑢𝑒 𝑖𝑛𝑑𝑖𝑐𝑎 𝑠𝑒𝑛𝑡𝑖𝑟𝑠𝑒 𝑠𝑒𝑔𝑢𝑟𝑜𝑠 𝑒𝑛 𝑒𝑙 𝑏𝑎𝑟𝑟𝑖𝑜, 𝑝𝑢𝑒𝑏𝑙𝑜 𝑜 𝑣𝑒𝑟𝑒𝑑𝑎</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𝑚𝑎𝑠𝑐𝑢𝑙𝑖𝑛𝑎</a:t>
              </a:r>
              <a:r>
                <a:rPr lang="es-CO" sz="900" b="0" i="0">
                  <a:latin typeface="Cambria Math" panose="02040503050406030204" pitchFamily="18" charset="0"/>
                  <a:ea typeface="Cambria Math" panose="02040503050406030204" pitchFamily="18" charset="0"/>
                </a:rPr>
                <a:t>))</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A73DE0BD-4EFA-44EC-9954-5AAF94848C19}"/>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7F218765-171C-226C-9558-3BDC67593765}"/>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E52AF984-DC41-39F0-F740-0922045778AD}"/>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64</xdr:row>
      <xdr:rowOff>43544</xdr:rowOff>
    </xdr:from>
    <xdr:to>
      <xdr:col>13</xdr:col>
      <xdr:colOff>0</xdr:colOff>
      <xdr:row>71</xdr:row>
      <xdr:rowOff>39593</xdr:rowOff>
    </xdr:to>
    <xdr:pic>
      <xdr:nvPicPr>
        <xdr:cNvPr id="4" name="Imagen 3">
          <a:extLst>
            <a:ext uri="{FF2B5EF4-FFF2-40B4-BE49-F238E27FC236}">
              <a16:creationId xmlns:a16="http://schemas.microsoft.com/office/drawing/2014/main" id="{133B2F1B-DB63-41CE-ACD4-815A4466FD89}"/>
            </a:ext>
          </a:extLst>
        </xdr:cNvPr>
        <xdr:cNvPicPr>
          <a:picLocks noChangeAspect="1"/>
        </xdr:cNvPicPr>
      </xdr:nvPicPr>
      <xdr:blipFill rotWithShape="1">
        <a:blip xmlns:r="http://schemas.openxmlformats.org/officeDocument/2006/relationships" r:embed="rId1"/>
        <a:srcRect r="1627"/>
        <a:stretch/>
      </xdr:blipFill>
      <xdr:spPr>
        <a:xfrm>
          <a:off x="0" y="14743794"/>
          <a:ext cx="13277850" cy="1240649"/>
        </a:xfrm>
        <a:prstGeom prst="rect">
          <a:avLst/>
        </a:prstGeom>
      </xdr:spPr>
    </xdr:pic>
    <xdr:clientData/>
  </xdr:twoCellAnchor>
  <xdr:oneCellAnchor>
    <xdr:from>
      <xdr:col>2</xdr:col>
      <xdr:colOff>845344</xdr:colOff>
      <xdr:row>18</xdr:row>
      <xdr:rowOff>59531</xdr:rowOff>
    </xdr:from>
    <xdr:ext cx="8015466" cy="603610"/>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693C0863-4867-481F-B136-1BCAF6917849}"/>
                </a:ext>
              </a:extLst>
            </xdr:cNvPr>
            <xdr:cNvSpPr txBox="1"/>
          </xdr:nvSpPr>
          <xdr:spPr>
            <a:xfrm>
              <a:off x="3095625" y="4964906"/>
              <a:ext cx="8015466" cy="603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ea typeface="Cambria Math" panose="02040503050406030204" pitchFamily="18" charset="0"/>
                          </a:rPr>
                        </m:ctrlPr>
                      </m:fPr>
                      <m:num>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𝐻𝑜𝑔𝑎𝑟𝑒𝑠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𝑓𝑒𝑚𝑒𝑛𝑖𝑛𝑎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m:t>
                            </m:r>
                            <m:r>
                              <a:rPr lang="es-ES" sz="1100" b="0" i="1">
                                <a:solidFill>
                                  <a:schemeClr val="tx1"/>
                                </a:solidFill>
                                <a:effectLst/>
                                <a:latin typeface="Cambria Math" panose="02040503050406030204" pitchFamily="18" charset="0"/>
                                <a:ea typeface="+mn-ea"/>
                                <a:cs typeface="+mn-cs"/>
                              </a:rPr>
                              <m:t>é</m:t>
                            </m:r>
                            <m:r>
                              <a:rPr lang="es-ES" sz="1100" b="0" i="1">
                                <a:solidFill>
                                  <a:schemeClr val="tx1"/>
                                </a:solidFill>
                                <a:effectLst/>
                                <a:latin typeface="Cambria Math" panose="02040503050406030204" pitchFamily="18" charset="0"/>
                                <a:ea typeface="+mn-ea"/>
                                <a:cs typeface="+mn-cs"/>
                              </a:rPr>
                              <m:t>𝑓𝑖𝑐𝑖𝑡</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𝑐𝑢𝑎𝑛𝑡𝑖𝑡𝑎𝑡𝑖𝑣𝑜</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𝑓𝑒𝑚𝑒𝑛𝑖𝑛𝑎</m:t>
                            </m:r>
                          </m:den>
                        </m:f>
                        <m:r>
                          <a:rPr lang="es-ES" sz="900" b="0" i="1">
                            <a:latin typeface="Cambria Math" panose="02040503050406030204" pitchFamily="18" charset="0"/>
                            <a:ea typeface="Cambria Math" panose="02040503050406030204" pitchFamily="18" charset="0"/>
                          </a:rPr>
                          <m:t>−</m:t>
                        </m:r>
                        <m:f>
                          <m:fPr>
                            <m:ctrlPr>
                              <a:rPr lang="es-ES" sz="900" b="0" i="1">
                                <a:latin typeface="Cambria Math" panose="02040503050406030204" pitchFamily="18" charset="0"/>
                                <a:ea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𝐻𝑜𝑔𝑎𝑟𝑒𝑠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𝑗𝑒𝑓𝑎𝑡𝑢𝑟𝑎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𝑚𝑎𝑠𝑐𝑢𝑙𝑖𝑛𝑎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m:t>
                            </m:r>
                            <m:r>
                              <a:rPr lang="es-ES" sz="1100" b="0" i="1">
                                <a:solidFill>
                                  <a:schemeClr val="tx1"/>
                                </a:solidFill>
                                <a:effectLst/>
                                <a:latin typeface="Cambria Math" panose="02040503050406030204" pitchFamily="18" charset="0"/>
                                <a:ea typeface="+mn-ea"/>
                                <a:cs typeface="+mn-cs"/>
                              </a:rPr>
                              <m:t>é</m:t>
                            </m:r>
                            <m:r>
                              <a:rPr lang="es-ES" sz="1100" b="0" i="1">
                                <a:solidFill>
                                  <a:schemeClr val="tx1"/>
                                </a:solidFill>
                                <a:effectLst/>
                                <a:latin typeface="Cambria Math" panose="02040503050406030204" pitchFamily="18" charset="0"/>
                                <a:ea typeface="+mn-ea"/>
                                <a:cs typeface="+mn-cs"/>
                              </a:rPr>
                              <m:t>𝑓𝑖𝑐𝑖𝑡</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𝑐𝑢𝑎𝑛𝑡𝑖𝑡𝑎𝑡𝑖𝑣𝑜</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𝑚𝑎𝑠𝑐𝑢𝑙𝑖𝑛𝑎</m:t>
                            </m:r>
                          </m:den>
                        </m:f>
                      </m:num>
                      <m:den>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𝐻</m:t>
                            </m:r>
                            <m:r>
                              <a:rPr lang="es-ES" sz="1100" b="0" i="1">
                                <a:solidFill>
                                  <a:schemeClr val="tx1"/>
                                </a:solidFill>
                                <a:effectLst/>
                                <a:latin typeface="Cambria Math" panose="02040503050406030204" pitchFamily="18" charset="0"/>
                                <a:ea typeface="+mn-ea"/>
                                <a:cs typeface="+mn-cs"/>
                              </a:rPr>
                              <m:t>𝑜𝑔𝑎𝑟𝑒𝑠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𝑗𝑒𝑓𝑎𝑡𝑢𝑟𝑎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𝑚𝑎𝑠𝑐𝑢𝑙𝑖𝑛𝑎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é</m:t>
                            </m:r>
                            <m:r>
                              <a:rPr lang="es-ES" sz="1100" b="0" i="1">
                                <a:solidFill>
                                  <a:schemeClr val="tx1"/>
                                </a:solidFill>
                                <a:effectLst/>
                                <a:latin typeface="Cambria Math" panose="02040503050406030204" pitchFamily="18" charset="0"/>
                                <a:ea typeface="+mn-ea"/>
                                <a:cs typeface="+mn-cs"/>
                              </a:rPr>
                              <m:t>𝑓𝑖𝑐𝑖𝑡</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𝑐𝑢𝑎𝑛𝑡𝑖𝑡𝑎𝑡𝑖𝑣𝑜</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𝑚𝑎𝑠𝑐𝑢𝑙𝑖𝑛𝑎</m:t>
                            </m:r>
                          </m:den>
                        </m:f>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5" name="CuadroTexto 4">
              <a:extLst>
                <a:ext uri="{FF2B5EF4-FFF2-40B4-BE49-F238E27FC236}">
                  <a16:creationId xmlns:a16="http://schemas.microsoft.com/office/drawing/2014/main" id="{693C0863-4867-481F-B136-1BCAF6917849}"/>
                </a:ext>
              </a:extLst>
            </xdr:cNvPr>
            <xdr:cNvSpPr txBox="1"/>
          </xdr:nvSpPr>
          <xdr:spPr>
            <a:xfrm>
              <a:off x="3095625" y="4964906"/>
              <a:ext cx="8015466" cy="603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90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𝐻𝑜𝑔𝑎𝑟𝑒𝑠 𝑐𝑜𝑛 𝑗𝑒𝑓𝑎𝑡𝑢𝑟𝑎 𝑓𝑒𝑚𝑒𝑛𝑖𝑛𝑎 𝑐𝑜𝑛 𝑑</a:t>
              </a:r>
              <a:r>
                <a:rPr lang="es-ES" sz="1100" b="0" i="0">
                  <a:solidFill>
                    <a:schemeClr val="tx1"/>
                  </a:solidFill>
                  <a:effectLst/>
                  <a:latin typeface="Cambria Math" panose="02040503050406030204" pitchFamily="18" charset="0"/>
                  <a:ea typeface="+mn-ea"/>
                  <a:cs typeface="+mn-cs"/>
                </a:rPr>
                <a:t>é𝑓𝑖𝑐𝑖𝑡 𝑐𝑢𝑎𝑛𝑡𝑖𝑡𝑎𝑡𝑖𝑣𝑜</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𝑓𝑒𝑚𝑒𝑛𝑖𝑛𝑎</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a:t>
              </a:r>
              <a:r>
                <a:rPr lang="es-ES" sz="1100" b="0" i="0">
                  <a:solidFill>
                    <a:schemeClr val="tx1"/>
                  </a:solidFill>
                  <a:effectLst/>
                  <a:latin typeface="Cambria Math" panose="02040503050406030204" pitchFamily="18" charset="0"/>
                  <a:ea typeface="+mn-ea"/>
                  <a:cs typeface="+mn-cs"/>
                </a:rPr>
                <a:t>𝐻𝑜𝑔𝑎𝑟𝑒𝑠 𝑐𝑜𝑛 𝑗𝑒𝑓𝑎𝑡𝑢𝑟𝑎 𝑚𝑎𝑠𝑐𝑢𝑙𝑖𝑛𝑎 𝑐𝑜𝑛 𝑑é𝑓𝑖𝑐𝑖𝑡 𝑐𝑢𝑎𝑛𝑡𝑖𝑡𝑎𝑡𝑖𝑣𝑜</a:t>
              </a:r>
              <a:r>
                <a:rPr lang="es-ES"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𝑚𝑎𝑠𝑐𝑢𝑙𝑖𝑛𝑎)</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𝐻</a:t>
              </a:r>
              <a:r>
                <a:rPr lang="es-ES" sz="1100" b="0" i="0">
                  <a:solidFill>
                    <a:schemeClr val="tx1"/>
                  </a:solidFill>
                  <a:effectLst/>
                  <a:latin typeface="Cambria Math" panose="02040503050406030204" pitchFamily="18" charset="0"/>
                  <a:ea typeface="+mn-ea"/>
                  <a:cs typeface="+mn-cs"/>
                </a:rPr>
                <a:t>𝑜𝑔𝑎𝑟𝑒𝑠 𝑐𝑜𝑛 𝑗𝑒𝑓𝑎𝑡𝑢𝑟𝑎 𝑚𝑎𝑠𝑐𝑢𝑙𝑖𝑛𝑎 𝑐𝑜𝑛 é𝑓𝑖𝑐𝑖𝑡 𝑐𝑢𝑎𝑛𝑡𝑖𝑡𝑎𝑡𝑖𝑣𝑜</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𝑚𝑎𝑠𝑐𝑢𝑙𝑖𝑛𝑎</a:t>
              </a:r>
              <a:r>
                <a:rPr lang="es-CO" sz="900" b="0" i="0">
                  <a:latin typeface="Cambria Math" panose="02040503050406030204" pitchFamily="18" charset="0"/>
                  <a:ea typeface="Cambria Math" panose="02040503050406030204" pitchFamily="18" charset="0"/>
                </a:rPr>
                <a:t>))</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A00C53F9-E900-4B60-BDB7-34635C0A07B2}"/>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53C076CF-3B71-BAC5-B004-3C53C77C7226}"/>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F3805BB8-88B0-A7B7-3E84-36C7DAB6703F}"/>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64</xdr:row>
      <xdr:rowOff>43544</xdr:rowOff>
    </xdr:from>
    <xdr:to>
      <xdr:col>13</xdr:col>
      <xdr:colOff>0</xdr:colOff>
      <xdr:row>71</xdr:row>
      <xdr:rowOff>39593</xdr:rowOff>
    </xdr:to>
    <xdr:pic>
      <xdr:nvPicPr>
        <xdr:cNvPr id="3" name="Imagen 2">
          <a:extLst>
            <a:ext uri="{FF2B5EF4-FFF2-40B4-BE49-F238E27FC236}">
              <a16:creationId xmlns:a16="http://schemas.microsoft.com/office/drawing/2014/main" id="{57653B94-EBB8-4891-82BA-3D15FBEAF8A1}"/>
            </a:ext>
          </a:extLst>
        </xdr:cNvPr>
        <xdr:cNvPicPr>
          <a:picLocks noChangeAspect="1"/>
        </xdr:cNvPicPr>
      </xdr:nvPicPr>
      <xdr:blipFill rotWithShape="1">
        <a:blip xmlns:r="http://schemas.openxmlformats.org/officeDocument/2006/relationships" r:embed="rId1"/>
        <a:srcRect r="1627"/>
        <a:stretch/>
      </xdr:blipFill>
      <xdr:spPr>
        <a:xfrm>
          <a:off x="0" y="15407369"/>
          <a:ext cx="13249275" cy="1329549"/>
        </a:xfrm>
        <a:prstGeom prst="rect">
          <a:avLst/>
        </a:prstGeom>
      </xdr:spPr>
    </xdr:pic>
    <xdr:clientData/>
  </xdr:twoCellAnchor>
  <xdr:oneCellAnchor>
    <xdr:from>
      <xdr:col>2</xdr:col>
      <xdr:colOff>845344</xdr:colOff>
      <xdr:row>18</xdr:row>
      <xdr:rowOff>59531</xdr:rowOff>
    </xdr:from>
    <xdr:ext cx="8015466" cy="603610"/>
    <mc:AlternateContent xmlns:mc="http://schemas.openxmlformats.org/markup-compatibility/2006" xmlns:a14="http://schemas.microsoft.com/office/drawing/2010/main">
      <mc:Choice Requires="a14">
        <xdr:sp macro="" textlink="">
          <xdr:nvSpPr>
            <xdr:cNvPr id="4" name="CuadroTexto 3">
              <a:extLst>
                <a:ext uri="{FF2B5EF4-FFF2-40B4-BE49-F238E27FC236}">
                  <a16:creationId xmlns:a16="http://schemas.microsoft.com/office/drawing/2014/main" id="{C2E6EA80-0F78-4ED3-AC55-BC72A6B388C4}"/>
                </a:ext>
              </a:extLst>
            </xdr:cNvPr>
            <xdr:cNvSpPr txBox="1"/>
          </xdr:nvSpPr>
          <xdr:spPr>
            <a:xfrm>
              <a:off x="3093244" y="4983956"/>
              <a:ext cx="8015466" cy="603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ea typeface="Cambria Math" panose="02040503050406030204" pitchFamily="18" charset="0"/>
                          </a:rPr>
                        </m:ctrlPr>
                      </m:fPr>
                      <m:num>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𝐻𝑜𝑔𝑎𝑟𝑒𝑠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𝑓𝑒𝑚𝑒𝑛𝑖𝑛𝑎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m:t>
                            </m:r>
                            <m:r>
                              <a:rPr lang="es-ES" sz="1100" b="0" i="1">
                                <a:solidFill>
                                  <a:schemeClr val="tx1"/>
                                </a:solidFill>
                                <a:effectLst/>
                                <a:latin typeface="Cambria Math" panose="02040503050406030204" pitchFamily="18" charset="0"/>
                                <a:ea typeface="+mn-ea"/>
                                <a:cs typeface="+mn-cs"/>
                              </a:rPr>
                              <m:t>é</m:t>
                            </m:r>
                            <m:r>
                              <a:rPr lang="es-ES" sz="1100" b="0" i="1">
                                <a:solidFill>
                                  <a:schemeClr val="tx1"/>
                                </a:solidFill>
                                <a:effectLst/>
                                <a:latin typeface="Cambria Math" panose="02040503050406030204" pitchFamily="18" charset="0"/>
                                <a:ea typeface="+mn-ea"/>
                                <a:cs typeface="+mn-cs"/>
                              </a:rPr>
                              <m:t>𝑓𝑖𝑐𝑖𝑡</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𝑐𝑢𝑎𝑙𝑖𝑡𝑎𝑡𝑖𝑣𝑜</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𝑓𝑒𝑚𝑒𝑛𝑖𝑛𝑎</m:t>
                            </m:r>
                          </m:den>
                        </m:f>
                        <m:r>
                          <a:rPr lang="es-ES" sz="900" b="0" i="1">
                            <a:latin typeface="Cambria Math" panose="02040503050406030204" pitchFamily="18" charset="0"/>
                            <a:ea typeface="Cambria Math" panose="02040503050406030204" pitchFamily="18" charset="0"/>
                          </a:rPr>
                          <m:t>−</m:t>
                        </m:r>
                        <m:f>
                          <m:fPr>
                            <m:ctrlPr>
                              <a:rPr lang="es-ES" sz="900" b="0" i="1">
                                <a:latin typeface="Cambria Math" panose="02040503050406030204" pitchFamily="18" charset="0"/>
                                <a:ea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𝐻𝑜𝑔𝑎𝑟𝑒𝑠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𝑗𝑒𝑓𝑎𝑡𝑢𝑟𝑎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𝑚𝑎𝑠𝑐𝑢𝑙𝑖𝑛𝑎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m:t>
                            </m:r>
                            <m:r>
                              <a:rPr lang="es-ES" sz="1100" b="0" i="1">
                                <a:solidFill>
                                  <a:schemeClr val="tx1"/>
                                </a:solidFill>
                                <a:effectLst/>
                                <a:latin typeface="Cambria Math" panose="02040503050406030204" pitchFamily="18" charset="0"/>
                                <a:ea typeface="+mn-ea"/>
                                <a:cs typeface="+mn-cs"/>
                              </a:rPr>
                              <m:t>é</m:t>
                            </m:r>
                            <m:r>
                              <a:rPr lang="es-ES" sz="1100" b="0" i="1">
                                <a:solidFill>
                                  <a:schemeClr val="tx1"/>
                                </a:solidFill>
                                <a:effectLst/>
                                <a:latin typeface="Cambria Math" panose="02040503050406030204" pitchFamily="18" charset="0"/>
                                <a:ea typeface="+mn-ea"/>
                                <a:cs typeface="+mn-cs"/>
                              </a:rPr>
                              <m:t>𝑓𝑖𝑐𝑖𝑡</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𝑐𝑢𝑎𝑙𝑖𝑡𝑎𝑡𝑖𝑣𝑜</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𝑚𝑎𝑠𝑐𝑢𝑙𝑖𝑛𝑎</m:t>
                            </m:r>
                          </m:den>
                        </m:f>
                      </m:num>
                      <m:den>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𝐻</m:t>
                            </m:r>
                            <m:r>
                              <a:rPr lang="es-ES" sz="1100" b="0" i="1">
                                <a:solidFill>
                                  <a:schemeClr val="tx1"/>
                                </a:solidFill>
                                <a:effectLst/>
                                <a:latin typeface="Cambria Math" panose="02040503050406030204" pitchFamily="18" charset="0"/>
                                <a:ea typeface="+mn-ea"/>
                                <a:cs typeface="+mn-cs"/>
                              </a:rPr>
                              <m:t>𝑜𝑔𝑎𝑟𝑒𝑠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𝑗𝑒𝑓𝑎𝑡𝑢𝑟𝑎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𝑚𝑎𝑠𝑐𝑢𝑙𝑖𝑛𝑎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é</m:t>
                            </m:r>
                            <m:r>
                              <a:rPr lang="es-ES" sz="1100" b="0" i="1">
                                <a:solidFill>
                                  <a:schemeClr val="tx1"/>
                                </a:solidFill>
                                <a:effectLst/>
                                <a:latin typeface="Cambria Math" panose="02040503050406030204" pitchFamily="18" charset="0"/>
                                <a:ea typeface="+mn-ea"/>
                                <a:cs typeface="+mn-cs"/>
                              </a:rPr>
                              <m:t>𝑓𝑖𝑐𝑖𝑡</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𝑐𝑢𝑎𝑙𝑖𝑡𝑎𝑡𝑖𝑣𝑜</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𝑚𝑎𝑠𝑐𝑢𝑙𝑖𝑛𝑎</m:t>
                            </m:r>
                          </m:den>
                        </m:f>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4" name="CuadroTexto 3">
              <a:extLst>
                <a:ext uri="{FF2B5EF4-FFF2-40B4-BE49-F238E27FC236}">
                  <a16:creationId xmlns:a16="http://schemas.microsoft.com/office/drawing/2014/main" id="{C2E6EA80-0F78-4ED3-AC55-BC72A6B388C4}"/>
                </a:ext>
              </a:extLst>
            </xdr:cNvPr>
            <xdr:cNvSpPr txBox="1"/>
          </xdr:nvSpPr>
          <xdr:spPr>
            <a:xfrm>
              <a:off x="3093244" y="4983956"/>
              <a:ext cx="8015466" cy="603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90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𝐻𝑜𝑔𝑎𝑟𝑒𝑠 𝑐𝑜𝑛 𝑗𝑒𝑓𝑎𝑡𝑢𝑟𝑎 𝑓𝑒𝑚𝑒𝑛𝑖𝑛𝑎 𝑐𝑜𝑛 𝑑</a:t>
              </a:r>
              <a:r>
                <a:rPr lang="es-ES" sz="1100" b="0" i="0">
                  <a:solidFill>
                    <a:schemeClr val="tx1"/>
                  </a:solidFill>
                  <a:effectLst/>
                  <a:latin typeface="Cambria Math" panose="02040503050406030204" pitchFamily="18" charset="0"/>
                  <a:ea typeface="+mn-ea"/>
                  <a:cs typeface="+mn-cs"/>
                </a:rPr>
                <a:t>é𝑓𝑖𝑐𝑖𝑡 𝑐𝑢𝑎𝑙𝑖𝑡𝑎𝑡𝑖𝑣𝑜</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𝑓𝑒𝑚𝑒𝑛𝑖𝑛𝑎</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a:t>
              </a:r>
              <a:r>
                <a:rPr lang="es-ES" sz="1100" b="0" i="0">
                  <a:solidFill>
                    <a:schemeClr val="tx1"/>
                  </a:solidFill>
                  <a:effectLst/>
                  <a:latin typeface="Cambria Math" panose="02040503050406030204" pitchFamily="18" charset="0"/>
                  <a:ea typeface="+mn-ea"/>
                  <a:cs typeface="+mn-cs"/>
                </a:rPr>
                <a:t>𝐻𝑜𝑔𝑎𝑟𝑒𝑠 𝑐𝑜𝑛 𝑗𝑒𝑓𝑎𝑡𝑢𝑟𝑎 𝑚𝑎𝑠𝑐𝑢𝑙𝑖𝑛𝑎 𝑐𝑜𝑛 𝑑é𝑓𝑖𝑐𝑖𝑡 𝑐𝑢𝑎𝑙𝑖𝑡𝑎𝑡𝑖𝑣𝑜</a:t>
              </a:r>
              <a:r>
                <a:rPr lang="es-ES"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𝑚𝑎𝑠𝑐𝑢𝑙𝑖𝑛𝑎)</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𝐻</a:t>
              </a:r>
              <a:r>
                <a:rPr lang="es-ES" sz="1100" b="0" i="0">
                  <a:solidFill>
                    <a:schemeClr val="tx1"/>
                  </a:solidFill>
                  <a:effectLst/>
                  <a:latin typeface="Cambria Math" panose="02040503050406030204" pitchFamily="18" charset="0"/>
                  <a:ea typeface="+mn-ea"/>
                  <a:cs typeface="+mn-cs"/>
                </a:rPr>
                <a:t>𝑜𝑔𝑎𝑟𝑒𝑠 𝑐𝑜𝑛 𝑗𝑒𝑓𝑎𝑡𝑢𝑟𝑎 𝑚𝑎𝑠𝑐𝑢𝑙𝑖𝑛𝑎 𝑐𝑜𝑛 é𝑓𝑖𝑐𝑖𝑡 𝑐𝑢𝑎𝑙𝑖𝑡𝑎𝑡𝑖𝑣𝑜</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𝑚𝑎𝑠𝑐𝑢𝑙𝑖𝑛𝑎</a:t>
              </a:r>
              <a:r>
                <a:rPr lang="es-CO" sz="900" b="0" i="0">
                  <a:latin typeface="Cambria Math" panose="02040503050406030204" pitchFamily="18" charset="0"/>
                  <a:ea typeface="Cambria Math" panose="02040503050406030204" pitchFamily="18" charset="0"/>
                </a:rPr>
                <a:t>))</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54A49FDE-8231-4643-90E7-275B18CE2A1D}"/>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A637BC24-3DED-4C8C-A2AF-062511D3FAC9}"/>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3FDA1614-12AC-68FE-6235-5200DC932068}"/>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28E95-740D-480B-B70C-6584CAF67BE5}">
  <dimension ref="A1:H991"/>
  <sheetViews>
    <sheetView tabSelected="1" zoomScale="98" zoomScaleNormal="98" workbookViewId="0"/>
  </sheetViews>
  <sheetFormatPr baseColWidth="10" defaultColWidth="13" defaultRowHeight="15" customHeight="1" x14ac:dyDescent="0.25"/>
  <cols>
    <col min="1" max="1" width="9" style="10" bestFit="1" customWidth="1"/>
    <col min="2" max="2" width="21.375" style="10" bestFit="1" customWidth="1"/>
    <col min="3" max="3" width="12.5" style="10" bestFit="1" customWidth="1"/>
    <col min="4" max="4" width="22.625" style="10" bestFit="1" customWidth="1"/>
    <col min="5" max="5" width="14" style="10" bestFit="1" customWidth="1"/>
    <col min="6" max="6" width="28.125" style="10" bestFit="1" customWidth="1"/>
    <col min="7" max="7" width="14.875" style="10" bestFit="1" customWidth="1"/>
    <col min="8" max="8" width="10.875" style="10" bestFit="1" customWidth="1"/>
    <col min="9" max="30" width="9.625" style="10" customWidth="1"/>
    <col min="31" max="16384" width="13" style="10"/>
  </cols>
  <sheetData>
    <row r="1" spans="1:8" ht="14.25" customHeight="1" x14ac:dyDescent="0.25">
      <c r="A1" s="8" t="s">
        <v>0</v>
      </c>
      <c r="B1" s="8" t="s">
        <v>1</v>
      </c>
      <c r="C1" s="8" t="s">
        <v>2</v>
      </c>
      <c r="D1" s="8" t="s">
        <v>3</v>
      </c>
      <c r="E1" s="9" t="s">
        <v>4</v>
      </c>
      <c r="F1" s="9" t="s">
        <v>5</v>
      </c>
      <c r="G1" s="9" t="s">
        <v>6</v>
      </c>
      <c r="H1" s="8" t="s">
        <v>7</v>
      </c>
    </row>
    <row r="2" spans="1:8" ht="14.25" customHeight="1" x14ac:dyDescent="0.25">
      <c r="A2" s="11" t="s">
        <v>8</v>
      </c>
      <c r="B2" s="11" t="s">
        <v>9</v>
      </c>
      <c r="C2" s="11" t="s">
        <v>10</v>
      </c>
      <c r="D2" s="11" t="s">
        <v>139</v>
      </c>
      <c r="E2" s="11" t="s">
        <v>11</v>
      </c>
      <c r="F2" s="11" t="s">
        <v>12</v>
      </c>
      <c r="G2" s="11" t="s">
        <v>13</v>
      </c>
      <c r="H2" s="11" t="s">
        <v>14</v>
      </c>
    </row>
    <row r="3" spans="1:8" ht="14.25" customHeight="1" x14ac:dyDescent="0.25">
      <c r="A3" s="11" t="s">
        <v>8</v>
      </c>
      <c r="B3" s="11" t="s">
        <v>9</v>
      </c>
      <c r="C3" s="11" t="s">
        <v>10</v>
      </c>
      <c r="D3" s="11" t="s">
        <v>139</v>
      </c>
      <c r="E3" s="11" t="s">
        <v>15</v>
      </c>
      <c r="F3" s="11" t="s">
        <v>16</v>
      </c>
      <c r="G3" s="11" t="s">
        <v>13</v>
      </c>
      <c r="H3" s="11" t="s">
        <v>14</v>
      </c>
    </row>
    <row r="4" spans="1:8" ht="14.25" customHeight="1" x14ac:dyDescent="0.25">
      <c r="A4" s="11" t="s">
        <v>8</v>
      </c>
      <c r="B4" s="11" t="s">
        <v>9</v>
      </c>
      <c r="C4" s="11" t="s">
        <v>10</v>
      </c>
      <c r="D4" s="11" t="s">
        <v>139</v>
      </c>
      <c r="E4" s="11" t="s">
        <v>17</v>
      </c>
      <c r="F4" s="11" t="s">
        <v>18</v>
      </c>
      <c r="G4" s="11" t="s">
        <v>13</v>
      </c>
      <c r="H4" s="11" t="s">
        <v>14</v>
      </c>
    </row>
    <row r="5" spans="1:8" ht="14.25" customHeight="1" x14ac:dyDescent="0.25">
      <c r="A5" s="11" t="s">
        <v>8</v>
      </c>
      <c r="B5" s="11" t="s">
        <v>9</v>
      </c>
      <c r="C5" s="11" t="s">
        <v>10</v>
      </c>
      <c r="D5" s="11" t="s">
        <v>139</v>
      </c>
      <c r="E5" s="11" t="s">
        <v>19</v>
      </c>
      <c r="F5" s="11" t="s">
        <v>20</v>
      </c>
      <c r="G5" s="11" t="s">
        <v>13</v>
      </c>
      <c r="H5" s="11" t="s">
        <v>21</v>
      </c>
    </row>
    <row r="6" spans="1:8" ht="14.25" customHeight="1" x14ac:dyDescent="0.25">
      <c r="A6" s="11" t="s">
        <v>8</v>
      </c>
      <c r="B6" s="11" t="s">
        <v>9</v>
      </c>
      <c r="C6" s="11" t="s">
        <v>10</v>
      </c>
      <c r="D6" s="11" t="s">
        <v>139</v>
      </c>
      <c r="E6" s="11" t="s">
        <v>22</v>
      </c>
      <c r="F6" s="11" t="s">
        <v>23</v>
      </c>
      <c r="G6" s="11" t="s">
        <v>13</v>
      </c>
      <c r="H6" s="11" t="s">
        <v>14</v>
      </c>
    </row>
    <row r="7" spans="1:8" ht="14.25" customHeight="1" x14ac:dyDescent="0.25">
      <c r="A7" s="11" t="s">
        <v>8</v>
      </c>
      <c r="B7" s="11" t="s">
        <v>9</v>
      </c>
      <c r="C7" s="11" t="s">
        <v>24</v>
      </c>
      <c r="D7" s="11" t="s">
        <v>25</v>
      </c>
      <c r="E7" s="11" t="s">
        <v>26</v>
      </c>
      <c r="F7" s="11" t="s">
        <v>27</v>
      </c>
      <c r="G7" s="11" t="s">
        <v>13</v>
      </c>
      <c r="H7" s="11" t="s">
        <v>14</v>
      </c>
    </row>
    <row r="8" spans="1:8" ht="14.25" customHeight="1" x14ac:dyDescent="0.25">
      <c r="A8" s="11" t="s">
        <v>8</v>
      </c>
      <c r="B8" s="11" t="s">
        <v>9</v>
      </c>
      <c r="C8" s="11" t="s">
        <v>24</v>
      </c>
      <c r="D8" s="11" t="s">
        <v>25</v>
      </c>
      <c r="E8" s="11" t="s">
        <v>28</v>
      </c>
      <c r="F8" s="11" t="s">
        <v>29</v>
      </c>
      <c r="G8" s="11" t="s">
        <v>13</v>
      </c>
      <c r="H8" s="11" t="s">
        <v>14</v>
      </c>
    </row>
    <row r="9" spans="1:8" ht="14.25" customHeight="1" x14ac:dyDescent="0.25">
      <c r="A9" s="11" t="s">
        <v>8</v>
      </c>
      <c r="B9" s="11" t="s">
        <v>9</v>
      </c>
      <c r="C9" s="11" t="s">
        <v>24</v>
      </c>
      <c r="D9" s="11" t="s">
        <v>25</v>
      </c>
      <c r="E9" s="11" t="s">
        <v>30</v>
      </c>
      <c r="F9" s="17" t="s">
        <v>31</v>
      </c>
      <c r="G9" s="11" t="s">
        <v>32</v>
      </c>
      <c r="H9" s="11" t="s">
        <v>14</v>
      </c>
    </row>
    <row r="10" spans="1:8" ht="14.25" customHeight="1" x14ac:dyDescent="0.25">
      <c r="A10" s="11" t="s">
        <v>8</v>
      </c>
      <c r="B10" s="11" t="s">
        <v>9</v>
      </c>
      <c r="C10" s="11" t="s">
        <v>24</v>
      </c>
      <c r="D10" s="11" t="s">
        <v>25</v>
      </c>
      <c r="E10" s="11" t="s">
        <v>33</v>
      </c>
      <c r="F10" s="17" t="s">
        <v>34</v>
      </c>
      <c r="G10" s="11" t="s">
        <v>32</v>
      </c>
      <c r="H10" s="11" t="s">
        <v>14</v>
      </c>
    </row>
    <row r="11" spans="1:8" ht="14.25" customHeight="1" x14ac:dyDescent="0.25"/>
    <row r="12" spans="1:8" ht="14.25" customHeight="1" x14ac:dyDescent="0.25"/>
    <row r="13" spans="1:8" ht="14.25" customHeight="1" x14ac:dyDescent="0.25"/>
    <row r="14" spans="1:8" ht="14.25" customHeight="1" x14ac:dyDescent="0.25"/>
    <row r="15" spans="1:8" ht="14.25" customHeight="1" x14ac:dyDescent="0.25"/>
    <row r="16" spans="1:8"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sheetData>
  <phoneticPr fontId="10" type="noConversion"/>
  <pageMargins left="0.7" right="0.7" top="0.75" bottom="0.75" header="0" footer="0"/>
  <pageSetup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F82F5-8790-4992-901D-D27E7B449639}">
  <dimension ref="A14:Y64"/>
  <sheetViews>
    <sheetView zoomScale="80" zoomScaleNormal="80" workbookViewId="0"/>
  </sheetViews>
  <sheetFormatPr baseColWidth="10" defaultColWidth="10.625" defaultRowHeight="15" x14ac:dyDescent="0.25"/>
  <cols>
    <col min="1" max="1" width="16.125" style="7" customWidth="1"/>
    <col min="2" max="12" width="13.375" style="7" customWidth="1"/>
    <col min="13" max="16384" width="10.625" style="1"/>
  </cols>
  <sheetData>
    <row r="14" spans="1:13" ht="18.75" x14ac:dyDescent="0.25">
      <c r="A14" s="22" t="s">
        <v>35</v>
      </c>
      <c r="B14" s="22"/>
      <c r="C14" s="22"/>
      <c r="D14" s="22"/>
      <c r="E14" s="22"/>
      <c r="F14" s="22"/>
      <c r="G14" s="22"/>
      <c r="H14" s="22"/>
      <c r="I14" s="22"/>
      <c r="J14" s="22"/>
      <c r="K14" s="22"/>
      <c r="L14" s="22"/>
      <c r="M14" s="36"/>
    </row>
    <row r="15" spans="1:13" s="3" customFormat="1" ht="44.1" customHeight="1" x14ac:dyDescent="0.25">
      <c r="A15" s="2" t="s">
        <v>1</v>
      </c>
      <c r="B15" s="24" t="s">
        <v>9</v>
      </c>
      <c r="C15" s="24"/>
      <c r="D15" s="24"/>
      <c r="E15" s="24"/>
      <c r="F15" s="24"/>
      <c r="G15" s="2" t="s">
        <v>3</v>
      </c>
      <c r="H15" s="24" t="s">
        <v>25</v>
      </c>
      <c r="I15" s="24"/>
      <c r="J15" s="24"/>
      <c r="K15" s="24"/>
      <c r="L15" s="24"/>
      <c r="M15" s="37"/>
    </row>
    <row r="16" spans="1:13" s="3" customFormat="1" ht="44.1" customHeight="1" x14ac:dyDescent="0.25">
      <c r="A16" s="2" t="s">
        <v>5</v>
      </c>
      <c r="B16" s="24" t="s">
        <v>34</v>
      </c>
      <c r="C16" s="24"/>
      <c r="D16" s="24"/>
      <c r="E16" s="24"/>
      <c r="F16" s="24"/>
      <c r="G16" s="24"/>
      <c r="H16" s="24"/>
      <c r="I16" s="24"/>
      <c r="J16" s="24"/>
      <c r="K16" s="24"/>
      <c r="L16" s="24"/>
      <c r="M16" s="37"/>
    </row>
    <row r="17" spans="1:14" s="3" customFormat="1" ht="44.1" customHeight="1" x14ac:dyDescent="0.25">
      <c r="A17" s="2" t="s">
        <v>37</v>
      </c>
      <c r="B17" s="24" t="s">
        <v>121</v>
      </c>
      <c r="C17" s="24"/>
      <c r="D17" s="24"/>
      <c r="E17" s="24"/>
      <c r="F17" s="24"/>
      <c r="G17" s="24"/>
      <c r="H17" s="24"/>
      <c r="I17" s="24"/>
      <c r="J17" s="24"/>
      <c r="K17" s="24"/>
      <c r="L17" s="24"/>
      <c r="M17" s="37"/>
    </row>
    <row r="18" spans="1:14" s="3" customFormat="1" ht="44.1" customHeight="1" x14ac:dyDescent="0.25">
      <c r="A18" s="2" t="s">
        <v>39</v>
      </c>
      <c r="B18" s="24" t="s">
        <v>134</v>
      </c>
      <c r="C18" s="24"/>
      <c r="D18" s="24"/>
      <c r="E18" s="24"/>
      <c r="F18" s="24"/>
      <c r="G18" s="24"/>
      <c r="H18" s="24"/>
      <c r="I18" s="24"/>
      <c r="J18" s="24"/>
      <c r="K18" s="24"/>
      <c r="L18" s="24"/>
      <c r="M18" s="37"/>
    </row>
    <row r="19" spans="1:14" s="3" customFormat="1" ht="50.25" customHeight="1" x14ac:dyDescent="0.25">
      <c r="A19" s="2" t="s">
        <v>41</v>
      </c>
      <c r="B19" s="24"/>
      <c r="C19" s="24"/>
      <c r="D19" s="24"/>
      <c r="E19" s="24"/>
      <c r="F19" s="24"/>
      <c r="G19" s="24"/>
      <c r="H19" s="24"/>
      <c r="I19" s="24"/>
      <c r="J19" s="24"/>
      <c r="K19" s="24"/>
      <c r="L19" s="24"/>
      <c r="M19" s="37"/>
    </row>
    <row r="20" spans="1:14" s="3" customFormat="1" ht="44.1" customHeight="1" x14ac:dyDescent="0.25">
      <c r="A20" s="2" t="s">
        <v>42</v>
      </c>
      <c r="B20" s="24" t="s">
        <v>131</v>
      </c>
      <c r="C20" s="24"/>
      <c r="D20" s="24"/>
      <c r="E20" s="24"/>
      <c r="F20" s="24"/>
      <c r="G20" s="24"/>
      <c r="H20" s="24"/>
      <c r="I20" s="24"/>
      <c r="J20" s="24"/>
      <c r="K20" s="24"/>
      <c r="L20" s="24"/>
      <c r="M20" s="37"/>
    </row>
    <row r="21" spans="1:14" s="3" customFormat="1" ht="43.7" customHeight="1" x14ac:dyDescent="0.25">
      <c r="A21" s="21" t="s">
        <v>43</v>
      </c>
      <c r="B21" s="24" t="s">
        <v>44</v>
      </c>
      <c r="C21" s="24"/>
      <c r="D21" s="24"/>
      <c r="E21" s="21" t="s">
        <v>45</v>
      </c>
      <c r="F21" s="24" t="s">
        <v>122</v>
      </c>
      <c r="G21" s="24"/>
      <c r="H21" s="24"/>
      <c r="I21" s="24"/>
      <c r="J21" s="2" t="s">
        <v>47</v>
      </c>
      <c r="K21" s="24" t="s">
        <v>32</v>
      </c>
      <c r="L21" s="24"/>
      <c r="M21" s="37"/>
    </row>
    <row r="22" spans="1:14" ht="18.75" x14ac:dyDescent="0.25">
      <c r="A22" s="22" t="s">
        <v>48</v>
      </c>
      <c r="B22" s="22"/>
      <c r="C22" s="22"/>
      <c r="D22" s="22"/>
      <c r="E22" s="22"/>
      <c r="F22" s="22"/>
      <c r="G22" s="22"/>
      <c r="H22" s="22"/>
      <c r="I22" s="22"/>
      <c r="J22" s="22"/>
      <c r="K22" s="22"/>
      <c r="L22" s="22"/>
      <c r="M22" s="36"/>
    </row>
    <row r="23" spans="1:14" s="4" customFormat="1" ht="32.25" customHeight="1" x14ac:dyDescent="0.25">
      <c r="A23" s="2" t="s">
        <v>49</v>
      </c>
      <c r="B23" s="2" t="s">
        <v>50</v>
      </c>
      <c r="C23" s="2" t="s">
        <v>51</v>
      </c>
      <c r="D23" s="2" t="s">
        <v>52</v>
      </c>
      <c r="E23" s="2" t="s">
        <v>53</v>
      </c>
      <c r="F23" s="2" t="s">
        <v>54</v>
      </c>
      <c r="G23" s="2" t="s">
        <v>55</v>
      </c>
      <c r="H23" s="2" t="s">
        <v>56</v>
      </c>
      <c r="I23" s="2" t="s">
        <v>57</v>
      </c>
      <c r="J23" s="2" t="s">
        <v>58</v>
      </c>
      <c r="K23" s="2" t="s">
        <v>59</v>
      </c>
      <c r="L23" s="2" t="s">
        <v>60</v>
      </c>
      <c r="M23" s="38"/>
    </row>
    <row r="24" spans="1:14" x14ac:dyDescent="0.25">
      <c r="A24" s="5">
        <v>5</v>
      </c>
      <c r="B24" s="5" t="s">
        <v>62</v>
      </c>
      <c r="C24" s="6">
        <v>0.17841601392515199</v>
      </c>
      <c r="D24" s="6">
        <v>0.20674157303370799</v>
      </c>
      <c r="E24" s="6">
        <f>(C24-D24)/D24</f>
        <v>-0.13700949786203709</v>
      </c>
      <c r="F24" s="6">
        <f>ABS(E24)</f>
        <v>0.13700949786203709</v>
      </c>
      <c r="G24" s="5">
        <f>RANK(F24,$F$24:$F$56,1)</f>
        <v>18</v>
      </c>
      <c r="H24" s="6">
        <v>0.19363929146537801</v>
      </c>
      <c r="I24" s="6">
        <f>H24/MAX($H$24:$H$56)</f>
        <v>0.28165715122236801</v>
      </c>
      <c r="J24" s="5">
        <f>RANK(I24,$I$24:$I$56,1)</f>
        <v>12</v>
      </c>
      <c r="K24" s="18">
        <f>I24*F24</f>
        <v>3.8589704858228484E-2</v>
      </c>
      <c r="L24" s="5">
        <f>RANK(K24,$K$24:$K$56,1)</f>
        <v>15</v>
      </c>
      <c r="M24" s="38">
        <f>IF(E24&gt;0,1,-1)</f>
        <v>-1</v>
      </c>
      <c r="N24" s="4">
        <f>K24*M24</f>
        <v>-3.8589704858228484E-2</v>
      </c>
    </row>
    <row r="25" spans="1:14" x14ac:dyDescent="0.25">
      <c r="A25" s="5">
        <v>8</v>
      </c>
      <c r="B25" s="5" t="s">
        <v>63</v>
      </c>
      <c r="C25" s="6">
        <v>0.26912181303116101</v>
      </c>
      <c r="D25" s="6">
        <v>0.25113122171945701</v>
      </c>
      <c r="E25" s="6">
        <f t="shared" ref="E25:E56" si="0">(C25-D25)/D25</f>
        <v>7.1638210448406903E-2</v>
      </c>
      <c r="F25" s="6">
        <f t="shared" ref="F25:F56" si="1">ABS(E25)</f>
        <v>7.1638210448406903E-2</v>
      </c>
      <c r="G25" s="5">
        <f t="shared" ref="G25:G56" si="2">RANK(F25,$F$24:$F$56,1)</f>
        <v>12</v>
      </c>
      <c r="H25" s="6">
        <v>0.25911949685534602</v>
      </c>
      <c r="I25" s="6">
        <f t="shared" ref="I25:I56" si="3">H25/MAX($H$24:$H$56)</f>
        <v>0.37690108633504876</v>
      </c>
      <c r="J25" s="5">
        <f t="shared" ref="J25:J56" si="4">RANK(I25,$I$24:$I$56,1)</f>
        <v>20</v>
      </c>
      <c r="K25" s="18">
        <f t="shared" ref="K25:K56" si="5">I25*F25</f>
        <v>2.7000519341103403E-2</v>
      </c>
      <c r="L25" s="5">
        <f t="shared" ref="L25:L56" si="6">RANK(K25,$K$24:$K$56,1)</f>
        <v>11</v>
      </c>
      <c r="M25" s="38">
        <f t="shared" ref="M25:M56" si="7">IF(E25&gt;0,1,-1)</f>
        <v>1</v>
      </c>
      <c r="N25" s="4">
        <f t="shared" ref="N25:N56" si="8">K25*M25</f>
        <v>2.7000519341103403E-2</v>
      </c>
    </row>
    <row r="26" spans="1:14" x14ac:dyDescent="0.25">
      <c r="A26" s="5">
        <v>11</v>
      </c>
      <c r="B26" s="5" t="s">
        <v>64</v>
      </c>
      <c r="C26" s="6">
        <v>0.11596180081855401</v>
      </c>
      <c r="D26" s="6">
        <v>9.3427835051546407E-2</v>
      </c>
      <c r="E26" s="6">
        <f t="shared" si="0"/>
        <v>0.24119113703721234</v>
      </c>
      <c r="F26" s="6">
        <f t="shared" si="1"/>
        <v>0.24119113703721234</v>
      </c>
      <c r="G26" s="5">
        <f t="shared" si="2"/>
        <v>28</v>
      </c>
      <c r="H26" s="6">
        <v>0.104373757455268</v>
      </c>
      <c r="I26" s="6">
        <f t="shared" si="3"/>
        <v>0.15181637448038982</v>
      </c>
      <c r="J26" s="5">
        <f t="shared" si="4"/>
        <v>2</v>
      </c>
      <c r="K26" s="18">
        <f t="shared" si="5"/>
        <v>3.661676398179245E-2</v>
      </c>
      <c r="L26" s="5">
        <f t="shared" si="6"/>
        <v>14</v>
      </c>
      <c r="M26" s="38">
        <f t="shared" si="7"/>
        <v>1</v>
      </c>
      <c r="N26" s="4">
        <f t="shared" si="8"/>
        <v>3.661676398179245E-2</v>
      </c>
    </row>
    <row r="27" spans="1:14" x14ac:dyDescent="0.25">
      <c r="A27" s="5">
        <v>13</v>
      </c>
      <c r="B27" s="5" t="s">
        <v>65</v>
      </c>
      <c r="C27" s="6">
        <v>0.45535714285714302</v>
      </c>
      <c r="D27" s="6">
        <v>0.495774647887324</v>
      </c>
      <c r="E27" s="6">
        <f t="shared" si="0"/>
        <v>-8.1523944805194593E-2</v>
      </c>
      <c r="F27" s="6">
        <f t="shared" si="1"/>
        <v>8.1523944805194593E-2</v>
      </c>
      <c r="G27" s="5">
        <f t="shared" si="2"/>
        <v>13</v>
      </c>
      <c r="H27" s="6">
        <v>0.476121562952243</v>
      </c>
      <c r="I27" s="6">
        <f t="shared" si="3"/>
        <v>0.69254045520326257</v>
      </c>
      <c r="J27" s="5">
        <f t="shared" si="4"/>
        <v>29</v>
      </c>
      <c r="K27" s="18">
        <f t="shared" si="5"/>
        <v>5.6458629845355116E-2</v>
      </c>
      <c r="L27" s="5">
        <f t="shared" si="6"/>
        <v>23</v>
      </c>
      <c r="M27" s="38">
        <f t="shared" si="7"/>
        <v>-1</v>
      </c>
      <c r="N27" s="4">
        <f t="shared" si="8"/>
        <v>-5.6458629845355116E-2</v>
      </c>
    </row>
    <row r="28" spans="1:14" x14ac:dyDescent="0.25">
      <c r="A28" s="5">
        <v>15</v>
      </c>
      <c r="B28" s="5" t="s">
        <v>66</v>
      </c>
      <c r="C28" s="6">
        <v>0.15625</v>
      </c>
      <c r="D28" s="6">
        <v>0.203125</v>
      </c>
      <c r="E28" s="6">
        <f t="shared" si="0"/>
        <v>-0.23076923076923078</v>
      </c>
      <c r="F28" s="6">
        <f t="shared" si="1"/>
        <v>0.23076923076923078</v>
      </c>
      <c r="G28" s="5">
        <f t="shared" si="2"/>
        <v>27</v>
      </c>
      <c r="H28" s="6">
        <v>0.183035714285714</v>
      </c>
      <c r="I28" s="6">
        <f t="shared" si="3"/>
        <v>0.26623376623376582</v>
      </c>
      <c r="J28" s="5">
        <f t="shared" si="4"/>
        <v>7</v>
      </c>
      <c r="K28" s="18">
        <f t="shared" si="5"/>
        <v>6.143856143856135E-2</v>
      </c>
      <c r="L28" s="5">
        <f t="shared" si="6"/>
        <v>25</v>
      </c>
      <c r="M28" s="38">
        <f t="shared" si="7"/>
        <v>-1</v>
      </c>
      <c r="N28" s="4">
        <f t="shared" si="8"/>
        <v>-6.143856143856135E-2</v>
      </c>
    </row>
    <row r="29" spans="1:14" x14ac:dyDescent="0.25">
      <c r="A29" s="5">
        <v>17</v>
      </c>
      <c r="B29" s="5" t="s">
        <v>67</v>
      </c>
      <c r="C29" s="6">
        <v>0.148148148148148</v>
      </c>
      <c r="D29" s="6">
        <v>0.18181818181818199</v>
      </c>
      <c r="E29" s="6">
        <f t="shared" si="0"/>
        <v>-0.18518518518518676</v>
      </c>
      <c r="F29" s="6">
        <f t="shared" si="1"/>
        <v>0.18518518518518676</v>
      </c>
      <c r="G29" s="5">
        <f t="shared" si="2"/>
        <v>24</v>
      </c>
      <c r="H29" s="6">
        <v>0.16711590296496001</v>
      </c>
      <c r="I29" s="6">
        <f t="shared" si="3"/>
        <v>0.24307767703994185</v>
      </c>
      <c r="J29" s="5">
        <f t="shared" si="4"/>
        <v>6</v>
      </c>
      <c r="K29" s="18">
        <f t="shared" si="5"/>
        <v>4.5014384637026651E-2</v>
      </c>
      <c r="L29" s="5">
        <f t="shared" si="6"/>
        <v>20</v>
      </c>
      <c r="M29" s="38">
        <f t="shared" si="7"/>
        <v>-1</v>
      </c>
      <c r="N29" s="4">
        <f t="shared" si="8"/>
        <v>-4.5014384637026651E-2</v>
      </c>
    </row>
    <row r="30" spans="1:14" x14ac:dyDescent="0.25">
      <c r="A30" s="5">
        <v>18</v>
      </c>
      <c r="B30" s="5" t="s">
        <v>68</v>
      </c>
      <c r="C30" s="6">
        <v>0.171875</v>
      </c>
      <c r="D30" s="6">
        <v>0.202380952380952</v>
      </c>
      <c r="E30" s="6">
        <f t="shared" si="0"/>
        <v>-0.15073529411764544</v>
      </c>
      <c r="F30" s="6">
        <f t="shared" si="1"/>
        <v>0.15073529411764544</v>
      </c>
      <c r="G30" s="5">
        <f t="shared" si="2"/>
        <v>21</v>
      </c>
      <c r="H30" s="6">
        <v>0.18918918918918901</v>
      </c>
      <c r="I30" s="6">
        <f t="shared" si="3"/>
        <v>0.27518427518427491</v>
      </c>
      <c r="J30" s="5">
        <f t="shared" si="4"/>
        <v>10</v>
      </c>
      <c r="K30" s="18">
        <f t="shared" si="5"/>
        <v>4.1479982656452759E-2</v>
      </c>
      <c r="L30" s="5">
        <f t="shared" si="6"/>
        <v>17</v>
      </c>
      <c r="M30" s="38">
        <f t="shared" si="7"/>
        <v>-1</v>
      </c>
      <c r="N30" s="4">
        <f t="shared" si="8"/>
        <v>-4.1479982656452759E-2</v>
      </c>
    </row>
    <row r="31" spans="1:14" x14ac:dyDescent="0.25">
      <c r="A31" s="5">
        <v>19</v>
      </c>
      <c r="B31" s="5" t="s">
        <v>69</v>
      </c>
      <c r="C31" s="6">
        <v>0.32567049808429099</v>
      </c>
      <c r="D31" s="6">
        <v>0.37230769230769201</v>
      </c>
      <c r="E31" s="6">
        <f t="shared" si="0"/>
        <v>-0.12526519109591192</v>
      </c>
      <c r="F31" s="6">
        <f t="shared" si="1"/>
        <v>0.12526519109591192</v>
      </c>
      <c r="G31" s="5">
        <f t="shared" si="2"/>
        <v>16</v>
      </c>
      <c r="H31" s="6">
        <v>0.35153583617747403</v>
      </c>
      <c r="I31" s="6">
        <f t="shared" si="3"/>
        <v>0.5113248526217804</v>
      </c>
      <c r="J31" s="5">
        <f t="shared" si="4"/>
        <v>23</v>
      </c>
      <c r="K31" s="18">
        <f t="shared" si="5"/>
        <v>6.4051205375756315E-2</v>
      </c>
      <c r="L31" s="5">
        <f t="shared" si="6"/>
        <v>26</v>
      </c>
      <c r="M31" s="38">
        <f t="shared" si="7"/>
        <v>-1</v>
      </c>
      <c r="N31" s="4">
        <f t="shared" si="8"/>
        <v>-6.4051205375756315E-2</v>
      </c>
    </row>
    <row r="32" spans="1:14" x14ac:dyDescent="0.25">
      <c r="A32" s="5">
        <v>20</v>
      </c>
      <c r="B32" s="5" t="s">
        <v>70</v>
      </c>
      <c r="C32" s="6">
        <v>0.33846153846153798</v>
      </c>
      <c r="D32" s="6">
        <v>0.37991266375545901</v>
      </c>
      <c r="E32" s="6">
        <f t="shared" si="0"/>
        <v>-0.10910698496905637</v>
      </c>
      <c r="F32" s="6">
        <f t="shared" si="1"/>
        <v>0.10910698496905637</v>
      </c>
      <c r="G32" s="5">
        <f t="shared" si="2"/>
        <v>15</v>
      </c>
      <c r="H32" s="6">
        <v>0.36084905660377398</v>
      </c>
      <c r="I32" s="6">
        <f t="shared" si="3"/>
        <v>0.52487135506003491</v>
      </c>
      <c r="J32" s="5">
        <f t="shared" si="4"/>
        <v>24</v>
      </c>
      <c r="K32" s="18">
        <f t="shared" si="5"/>
        <v>5.7267131047223474E-2</v>
      </c>
      <c r="L32" s="5">
        <f t="shared" si="6"/>
        <v>24</v>
      </c>
      <c r="M32" s="38">
        <f t="shared" si="7"/>
        <v>-1</v>
      </c>
      <c r="N32" s="4">
        <f t="shared" si="8"/>
        <v>-5.7267131047223474E-2</v>
      </c>
    </row>
    <row r="33" spans="1:14" x14ac:dyDescent="0.25">
      <c r="A33" s="5">
        <v>23</v>
      </c>
      <c r="B33" s="5" t="s">
        <v>71</v>
      </c>
      <c r="C33" s="6">
        <v>0.368821292775665</v>
      </c>
      <c r="D33" s="6">
        <v>0.36440677966101698</v>
      </c>
      <c r="E33" s="6">
        <f t="shared" si="0"/>
        <v>1.2114245291359687E-2</v>
      </c>
      <c r="F33" s="6">
        <f t="shared" si="1"/>
        <v>1.2114245291359687E-2</v>
      </c>
      <c r="G33" s="5">
        <f t="shared" si="2"/>
        <v>3</v>
      </c>
      <c r="H33" s="6">
        <v>0.36628849270664499</v>
      </c>
      <c r="I33" s="6">
        <f t="shared" si="3"/>
        <v>0.53278326211875637</v>
      </c>
      <c r="J33" s="5">
        <f t="shared" si="4"/>
        <v>25</v>
      </c>
      <c r="K33" s="18">
        <f t="shared" si="5"/>
        <v>6.4542671244373984E-3</v>
      </c>
      <c r="L33" s="5">
        <f t="shared" si="6"/>
        <v>4</v>
      </c>
      <c r="M33" s="38">
        <f t="shared" si="7"/>
        <v>1</v>
      </c>
      <c r="N33" s="4">
        <f t="shared" si="8"/>
        <v>6.4542671244373984E-3</v>
      </c>
    </row>
    <row r="34" spans="1:14" x14ac:dyDescent="0.25">
      <c r="A34" s="5">
        <v>25</v>
      </c>
      <c r="B34" s="5" t="s">
        <v>72</v>
      </c>
      <c r="C34" s="6">
        <v>0.173913043478261</v>
      </c>
      <c r="D34" s="6">
        <v>0.15127175368139201</v>
      </c>
      <c r="E34" s="6">
        <f t="shared" si="0"/>
        <v>0.14967295113505458</v>
      </c>
      <c r="F34" s="6">
        <f t="shared" si="1"/>
        <v>0.14967295113505458</v>
      </c>
      <c r="G34" s="5">
        <f t="shared" si="2"/>
        <v>20</v>
      </c>
      <c r="H34" s="6">
        <v>0.16089299461123899</v>
      </c>
      <c r="I34" s="6">
        <f t="shared" si="3"/>
        <v>0.23402617397998399</v>
      </c>
      <c r="J34" s="5">
        <f t="shared" si="4"/>
        <v>5</v>
      </c>
      <c r="K34" s="18">
        <f t="shared" si="5"/>
        <v>3.5027388102429925E-2</v>
      </c>
      <c r="L34" s="5">
        <f t="shared" si="6"/>
        <v>13</v>
      </c>
      <c r="M34" s="38">
        <f t="shared" si="7"/>
        <v>1</v>
      </c>
      <c r="N34" s="4">
        <f t="shared" si="8"/>
        <v>3.5027388102429925E-2</v>
      </c>
    </row>
    <row r="35" spans="1:14" x14ac:dyDescent="0.25">
      <c r="A35" s="5">
        <v>27</v>
      </c>
      <c r="B35" s="5" t="s">
        <v>73</v>
      </c>
      <c r="C35" s="6">
        <v>0.47560975609756101</v>
      </c>
      <c r="D35" s="6">
        <v>0.36144578313253001</v>
      </c>
      <c r="E35" s="6">
        <f t="shared" si="0"/>
        <v>0.31585365853658587</v>
      </c>
      <c r="F35" s="6">
        <f t="shared" si="1"/>
        <v>0.31585365853658587</v>
      </c>
      <c r="G35" s="5">
        <f t="shared" si="2"/>
        <v>29</v>
      </c>
      <c r="H35" s="6">
        <v>0.41818181818181799</v>
      </c>
      <c r="I35" s="6">
        <f t="shared" si="3"/>
        <v>0.60826446280991708</v>
      </c>
      <c r="J35" s="5">
        <f t="shared" si="4"/>
        <v>27</v>
      </c>
      <c r="K35" s="18">
        <f t="shared" si="5"/>
        <v>0.1921225559363034</v>
      </c>
      <c r="L35" s="5">
        <f t="shared" si="6"/>
        <v>32</v>
      </c>
      <c r="M35" s="38">
        <f t="shared" si="7"/>
        <v>1</v>
      </c>
      <c r="N35" s="4">
        <f t="shared" si="8"/>
        <v>0.1921225559363034</v>
      </c>
    </row>
    <row r="36" spans="1:14" x14ac:dyDescent="0.25">
      <c r="A36" s="5">
        <v>41</v>
      </c>
      <c r="B36" s="5" t="s">
        <v>74</v>
      </c>
      <c r="C36" s="6">
        <v>0.20945945945945901</v>
      </c>
      <c r="D36" s="6">
        <v>0.26495726495726502</v>
      </c>
      <c r="E36" s="6">
        <f t="shared" si="0"/>
        <v>-0.20945945945946132</v>
      </c>
      <c r="F36" s="6">
        <f t="shared" si="1"/>
        <v>0.20945945945946132</v>
      </c>
      <c r="G36" s="5">
        <f t="shared" si="2"/>
        <v>26</v>
      </c>
      <c r="H36" s="6">
        <v>0.24345549738219899</v>
      </c>
      <c r="I36" s="6">
        <f t="shared" si="3"/>
        <v>0.35411708710138035</v>
      </c>
      <c r="J36" s="5">
        <f t="shared" si="4"/>
        <v>17</v>
      </c>
      <c r="K36" s="18">
        <f t="shared" si="5"/>
        <v>7.4173173649614108E-2</v>
      </c>
      <c r="L36" s="5">
        <f t="shared" si="6"/>
        <v>28</v>
      </c>
      <c r="M36" s="38">
        <f t="shared" si="7"/>
        <v>-1</v>
      </c>
      <c r="N36" s="4">
        <f t="shared" si="8"/>
        <v>-7.4173173649614108E-2</v>
      </c>
    </row>
    <row r="37" spans="1:14" x14ac:dyDescent="0.25">
      <c r="A37" s="5">
        <v>44</v>
      </c>
      <c r="B37" s="5" t="s">
        <v>75</v>
      </c>
      <c r="C37" s="6">
        <v>0.46086956521739098</v>
      </c>
      <c r="D37" s="6">
        <v>0.463917525773196</v>
      </c>
      <c r="E37" s="6">
        <f t="shared" si="0"/>
        <v>-6.570048309179728E-3</v>
      </c>
      <c r="F37" s="6">
        <f t="shared" si="1"/>
        <v>6.570048309179728E-3</v>
      </c>
      <c r="G37" s="5">
        <f t="shared" si="2"/>
        <v>2</v>
      </c>
      <c r="H37" s="6">
        <v>0.46226415094339601</v>
      </c>
      <c r="I37" s="6">
        <f t="shared" si="3"/>
        <v>0.6723842195540306</v>
      </c>
      <c r="J37" s="5">
        <f t="shared" si="4"/>
        <v>28</v>
      </c>
      <c r="K37" s="18">
        <f t="shared" si="5"/>
        <v>4.4175968048000896E-3</v>
      </c>
      <c r="L37" s="5">
        <f t="shared" si="6"/>
        <v>3</v>
      </c>
      <c r="M37" s="38">
        <f t="shared" si="7"/>
        <v>-1</v>
      </c>
      <c r="N37" s="4">
        <f t="shared" si="8"/>
        <v>-4.4175968048000896E-3</v>
      </c>
    </row>
    <row r="38" spans="1:14" x14ac:dyDescent="0.25">
      <c r="A38" s="5">
        <v>47</v>
      </c>
      <c r="B38" s="5" t="s">
        <v>76</v>
      </c>
      <c r="C38" s="6">
        <v>0.473118279569892</v>
      </c>
      <c r="D38" s="6">
        <v>0.48571428571428599</v>
      </c>
      <c r="E38" s="6">
        <f t="shared" si="0"/>
        <v>-2.5932953826693493E-2</v>
      </c>
      <c r="F38" s="6">
        <f t="shared" si="1"/>
        <v>2.5932953826693493E-2</v>
      </c>
      <c r="G38" s="5">
        <f t="shared" si="2"/>
        <v>7</v>
      </c>
      <c r="H38" s="6">
        <v>0.48027842227378198</v>
      </c>
      <c r="I38" s="6">
        <f t="shared" si="3"/>
        <v>0.69858679603459195</v>
      </c>
      <c r="J38" s="5">
        <f t="shared" si="4"/>
        <v>30</v>
      </c>
      <c r="K38" s="18">
        <f t="shared" si="5"/>
        <v>1.8116419125502818E-2</v>
      </c>
      <c r="L38" s="5">
        <f t="shared" si="6"/>
        <v>9</v>
      </c>
      <c r="M38" s="38">
        <f t="shared" si="7"/>
        <v>-1</v>
      </c>
      <c r="N38" s="4">
        <f t="shared" si="8"/>
        <v>-1.8116419125502818E-2</v>
      </c>
    </row>
    <row r="39" spans="1:14" x14ac:dyDescent="0.25">
      <c r="A39" s="5">
        <v>50</v>
      </c>
      <c r="B39" s="5" t="s">
        <v>77</v>
      </c>
      <c r="C39" s="6">
        <v>0.18181818181818199</v>
      </c>
      <c r="D39" s="6">
        <v>0.18636363636363601</v>
      </c>
      <c r="E39" s="6">
        <f t="shared" si="0"/>
        <v>-2.439024390243625E-2</v>
      </c>
      <c r="F39" s="6">
        <f t="shared" si="1"/>
        <v>2.439024390243625E-2</v>
      </c>
      <c r="G39" s="5">
        <f t="shared" si="2"/>
        <v>6</v>
      </c>
      <c r="H39" s="6">
        <v>0.18441558441558401</v>
      </c>
      <c r="I39" s="6">
        <f t="shared" si="3"/>
        <v>0.26824085005903126</v>
      </c>
      <c r="J39" s="5">
        <f t="shared" si="4"/>
        <v>9</v>
      </c>
      <c r="K39" s="18">
        <f t="shared" si="5"/>
        <v>6.5424597575366034E-3</v>
      </c>
      <c r="L39" s="5">
        <f t="shared" si="6"/>
        <v>5</v>
      </c>
      <c r="M39" s="38">
        <f t="shared" si="7"/>
        <v>-1</v>
      </c>
      <c r="N39" s="4">
        <f t="shared" si="8"/>
        <v>-6.5424597575366034E-3</v>
      </c>
    </row>
    <row r="40" spans="1:14" x14ac:dyDescent="0.25">
      <c r="A40" s="5">
        <v>52</v>
      </c>
      <c r="B40" s="5" t="s">
        <v>78</v>
      </c>
      <c r="C40" s="6">
        <v>0.24901185770751</v>
      </c>
      <c r="D40" s="6">
        <v>0.25936599423631101</v>
      </c>
      <c r="E40" s="6">
        <f t="shared" si="0"/>
        <v>-3.9920948616599512E-2</v>
      </c>
      <c r="F40" s="6">
        <f t="shared" si="1"/>
        <v>3.9920948616599512E-2</v>
      </c>
      <c r="G40" s="5">
        <f t="shared" si="2"/>
        <v>9</v>
      </c>
      <c r="H40" s="6">
        <v>0.255</v>
      </c>
      <c r="I40" s="6">
        <f t="shared" si="3"/>
        <v>0.37090909090909091</v>
      </c>
      <c r="J40" s="5">
        <f t="shared" si="4"/>
        <v>19</v>
      </c>
      <c r="K40" s="18">
        <f t="shared" si="5"/>
        <v>1.4807042759611455E-2</v>
      </c>
      <c r="L40" s="5">
        <f t="shared" si="6"/>
        <v>7</v>
      </c>
      <c r="M40" s="38">
        <f t="shared" si="7"/>
        <v>-1</v>
      </c>
      <c r="N40" s="4">
        <f t="shared" si="8"/>
        <v>-1.4807042759611455E-2</v>
      </c>
    </row>
    <row r="41" spans="1:14" x14ac:dyDescent="0.25">
      <c r="A41" s="5">
        <v>54</v>
      </c>
      <c r="B41" s="5" t="s">
        <v>79</v>
      </c>
      <c r="C41" s="6">
        <v>0.27802690582959599</v>
      </c>
      <c r="D41" s="6">
        <v>0.30689655172413799</v>
      </c>
      <c r="E41" s="6">
        <f t="shared" si="0"/>
        <v>-9.4069632690080646E-2</v>
      </c>
      <c r="F41" s="6">
        <f t="shared" si="1"/>
        <v>9.4069632690080646E-2</v>
      </c>
      <c r="G41" s="5">
        <f t="shared" si="2"/>
        <v>14</v>
      </c>
      <c r="H41" s="6">
        <v>0.29434697855750502</v>
      </c>
      <c r="I41" s="6">
        <f t="shared" si="3"/>
        <v>0.42814105972000732</v>
      </c>
      <c r="J41" s="5">
        <f t="shared" si="4"/>
        <v>21</v>
      </c>
      <c r="K41" s="18">
        <f t="shared" si="5"/>
        <v>4.0275072227402973E-2</v>
      </c>
      <c r="L41" s="5">
        <f t="shared" si="6"/>
        <v>16</v>
      </c>
      <c r="M41" s="38">
        <f t="shared" si="7"/>
        <v>-1</v>
      </c>
      <c r="N41" s="4">
        <f t="shared" si="8"/>
        <v>-4.0275072227402973E-2</v>
      </c>
    </row>
    <row r="42" spans="1:14" x14ac:dyDescent="0.25">
      <c r="A42" s="5">
        <v>63</v>
      </c>
      <c r="B42" s="5" t="s">
        <v>80</v>
      </c>
      <c r="C42" s="6">
        <v>0.10891089108910899</v>
      </c>
      <c r="D42" s="6">
        <v>0.11111111111111099</v>
      </c>
      <c r="E42" s="6">
        <f t="shared" si="0"/>
        <v>-1.9801980198018022E-2</v>
      </c>
      <c r="F42" s="6">
        <f t="shared" si="1"/>
        <v>1.9801980198018022E-2</v>
      </c>
      <c r="G42" s="5">
        <f t="shared" si="2"/>
        <v>4</v>
      </c>
      <c r="H42" s="6">
        <v>0.11004784688995201</v>
      </c>
      <c r="I42" s="6">
        <f t="shared" si="3"/>
        <v>0.16006959547629382</v>
      </c>
      <c r="J42" s="5">
        <f t="shared" si="4"/>
        <v>3</v>
      </c>
      <c r="K42" s="18">
        <f t="shared" si="5"/>
        <v>3.1696949599263253E-3</v>
      </c>
      <c r="L42" s="5">
        <f t="shared" si="6"/>
        <v>2</v>
      </c>
      <c r="M42" s="38">
        <f t="shared" si="7"/>
        <v>-1</v>
      </c>
      <c r="N42" s="4">
        <f t="shared" si="8"/>
        <v>-3.1696949599263253E-3</v>
      </c>
    </row>
    <row r="43" spans="1:14" x14ac:dyDescent="0.25">
      <c r="A43" s="5">
        <v>66</v>
      </c>
      <c r="B43" s="5" t="s">
        <v>81</v>
      </c>
      <c r="C43" s="6">
        <v>0.173913043478261</v>
      </c>
      <c r="D43" s="6">
        <v>0.209677419354839</v>
      </c>
      <c r="E43" s="6">
        <f t="shared" si="0"/>
        <v>-0.1705685618729102</v>
      </c>
      <c r="F43" s="6">
        <f t="shared" si="1"/>
        <v>0.1705685618729102</v>
      </c>
      <c r="G43" s="5">
        <f t="shared" si="2"/>
        <v>23</v>
      </c>
      <c r="H43" s="6">
        <v>0.19308357348703201</v>
      </c>
      <c r="I43" s="6">
        <f t="shared" si="3"/>
        <v>0.28084883416295564</v>
      </c>
      <c r="J43" s="5">
        <f t="shared" si="4"/>
        <v>11</v>
      </c>
      <c r="K43" s="18">
        <f t="shared" si="5"/>
        <v>4.7903981746858795E-2</v>
      </c>
      <c r="L43" s="5">
        <f t="shared" si="6"/>
        <v>21</v>
      </c>
      <c r="M43" s="38">
        <f t="shared" si="7"/>
        <v>-1</v>
      </c>
      <c r="N43" s="4">
        <f t="shared" si="8"/>
        <v>-4.7903981746858795E-2</v>
      </c>
    </row>
    <row r="44" spans="1:14" x14ac:dyDescent="0.25">
      <c r="A44" s="5">
        <v>68</v>
      </c>
      <c r="B44" s="5" t="s">
        <v>82</v>
      </c>
      <c r="C44" s="6">
        <v>0.16573033707865201</v>
      </c>
      <c r="D44" s="6">
        <v>0.196868008948546</v>
      </c>
      <c r="E44" s="6">
        <f t="shared" si="0"/>
        <v>-0.15816521961184779</v>
      </c>
      <c r="F44" s="6">
        <f t="shared" si="1"/>
        <v>0.15816521961184779</v>
      </c>
      <c r="G44" s="5">
        <f t="shared" si="2"/>
        <v>22</v>
      </c>
      <c r="H44" s="6">
        <v>0.18306351183063499</v>
      </c>
      <c r="I44" s="6">
        <f t="shared" si="3"/>
        <v>0.26627419902637817</v>
      </c>
      <c r="J44" s="5">
        <f t="shared" si="4"/>
        <v>8</v>
      </c>
      <c r="K44" s="18">
        <f t="shared" si="5"/>
        <v>4.2115317165975968E-2</v>
      </c>
      <c r="L44" s="5">
        <f t="shared" si="6"/>
        <v>18</v>
      </c>
      <c r="M44" s="38">
        <f t="shared" si="7"/>
        <v>-1</v>
      </c>
      <c r="N44" s="4">
        <f t="shared" si="8"/>
        <v>-4.2115317165975968E-2</v>
      </c>
    </row>
    <row r="45" spans="1:14" x14ac:dyDescent="0.25">
      <c r="A45" s="5">
        <v>70</v>
      </c>
      <c r="B45" s="5" t="s">
        <v>83</v>
      </c>
      <c r="C45" s="6">
        <v>0.476190476190476</v>
      </c>
      <c r="D45" s="6">
        <v>0.49397590361445798</v>
      </c>
      <c r="E45" s="6">
        <f t="shared" si="0"/>
        <v>-3.6004645760743997E-2</v>
      </c>
      <c r="F45" s="6">
        <f t="shared" si="1"/>
        <v>3.6004645760743997E-2</v>
      </c>
      <c r="G45" s="5">
        <f t="shared" si="2"/>
        <v>8</v>
      </c>
      <c r="H45" s="6">
        <v>0.48630136986301398</v>
      </c>
      <c r="I45" s="6">
        <f t="shared" si="3"/>
        <v>0.70734744707347486</v>
      </c>
      <c r="J45" s="5">
        <f t="shared" si="4"/>
        <v>31</v>
      </c>
      <c r="K45" s="18">
        <f t="shared" si="5"/>
        <v>2.5467794261647074E-2</v>
      </c>
      <c r="L45" s="5">
        <f t="shared" si="6"/>
        <v>10</v>
      </c>
      <c r="M45" s="38">
        <f t="shared" si="7"/>
        <v>-1</v>
      </c>
      <c r="N45" s="4">
        <f t="shared" si="8"/>
        <v>-2.5467794261647074E-2</v>
      </c>
    </row>
    <row r="46" spans="1:14" x14ac:dyDescent="0.25">
      <c r="A46" s="5">
        <v>73</v>
      </c>
      <c r="B46" s="5" t="s">
        <v>84</v>
      </c>
      <c r="C46" s="6">
        <v>0.16582914572864299</v>
      </c>
      <c r="D46" s="6">
        <v>0.249158249158249</v>
      </c>
      <c r="E46" s="6">
        <f t="shared" si="0"/>
        <v>-0.3344424826836892</v>
      </c>
      <c r="F46" s="6">
        <f t="shared" si="1"/>
        <v>0.3344424826836892</v>
      </c>
      <c r="G46" s="5">
        <f t="shared" si="2"/>
        <v>30</v>
      </c>
      <c r="H46" s="6">
        <v>0.21572580645161299</v>
      </c>
      <c r="I46" s="6">
        <f t="shared" si="3"/>
        <v>0.31378299120234615</v>
      </c>
      <c r="J46" s="5">
        <f t="shared" si="4"/>
        <v>15</v>
      </c>
      <c r="K46" s="18">
        <f t="shared" si="5"/>
        <v>0.10494236260162686</v>
      </c>
      <c r="L46" s="5">
        <f t="shared" si="6"/>
        <v>30</v>
      </c>
      <c r="M46" s="38">
        <f t="shared" si="7"/>
        <v>-1</v>
      </c>
      <c r="N46" s="4">
        <f t="shared" si="8"/>
        <v>-0.10494236260162686</v>
      </c>
    </row>
    <row r="47" spans="1:14" x14ac:dyDescent="0.25">
      <c r="A47" s="5">
        <v>76</v>
      </c>
      <c r="B47" s="5" t="s">
        <v>85</v>
      </c>
      <c r="C47" s="6">
        <v>0.101851851851852</v>
      </c>
      <c r="D47" s="6">
        <v>0.126674786845311</v>
      </c>
      <c r="E47" s="6">
        <f t="shared" si="0"/>
        <v>-0.19595797720797861</v>
      </c>
      <c r="F47" s="6">
        <f t="shared" si="1"/>
        <v>0.19595797720797861</v>
      </c>
      <c r="G47" s="5">
        <f t="shared" si="2"/>
        <v>25</v>
      </c>
      <c r="H47" s="6">
        <v>0.114774889029803</v>
      </c>
      <c r="I47" s="6">
        <f t="shared" si="3"/>
        <v>0.1669452931342589</v>
      </c>
      <c r="J47" s="5">
        <f t="shared" si="4"/>
        <v>4</v>
      </c>
      <c r="K47" s="18">
        <f t="shared" si="5"/>
        <v>3.2714261946982418E-2</v>
      </c>
      <c r="L47" s="5">
        <f t="shared" si="6"/>
        <v>12</v>
      </c>
      <c r="M47" s="38">
        <f t="shared" si="7"/>
        <v>-1</v>
      </c>
      <c r="N47" s="4">
        <f t="shared" si="8"/>
        <v>-3.2714261946982418E-2</v>
      </c>
    </row>
    <row r="48" spans="1:14" x14ac:dyDescent="0.25">
      <c r="A48" s="5">
        <v>81</v>
      </c>
      <c r="B48" s="5" t="s">
        <v>86</v>
      </c>
      <c r="C48" s="6">
        <v>0.21052631578947401</v>
      </c>
      <c r="D48" s="6">
        <v>0.2</v>
      </c>
      <c r="E48" s="6">
        <f t="shared" si="0"/>
        <v>5.2631578947369972E-2</v>
      </c>
      <c r="F48" s="6">
        <f t="shared" si="1"/>
        <v>5.2631578947369972E-2</v>
      </c>
      <c r="G48" s="5">
        <f t="shared" si="2"/>
        <v>10</v>
      </c>
      <c r="H48" s="6">
        <v>0.20535714285714299</v>
      </c>
      <c r="I48" s="6">
        <f t="shared" si="3"/>
        <v>0.29870129870129891</v>
      </c>
      <c r="J48" s="5">
        <f t="shared" si="4"/>
        <v>13</v>
      </c>
      <c r="K48" s="18">
        <f t="shared" si="5"/>
        <v>1.5721120984279354E-2</v>
      </c>
      <c r="L48" s="5">
        <f t="shared" si="6"/>
        <v>8</v>
      </c>
      <c r="M48" s="38">
        <f t="shared" si="7"/>
        <v>1</v>
      </c>
      <c r="N48" s="4">
        <f t="shared" si="8"/>
        <v>1.5721120984279354E-2</v>
      </c>
    </row>
    <row r="49" spans="1:25" x14ac:dyDescent="0.25">
      <c r="A49" s="5">
        <v>85</v>
      </c>
      <c r="B49" s="5" t="s">
        <v>87</v>
      </c>
      <c r="C49" s="6">
        <v>0.217391304347826</v>
      </c>
      <c r="D49" s="6">
        <v>0.25</v>
      </c>
      <c r="E49" s="6">
        <f t="shared" si="0"/>
        <v>-0.13043478260869601</v>
      </c>
      <c r="F49" s="6">
        <f t="shared" si="1"/>
        <v>0.13043478260869601</v>
      </c>
      <c r="G49" s="5">
        <f t="shared" si="2"/>
        <v>17</v>
      </c>
      <c r="H49" s="6">
        <v>0.23602484472049701</v>
      </c>
      <c r="I49" s="6">
        <f t="shared" si="3"/>
        <v>0.34330886504799563</v>
      </c>
      <c r="J49" s="5">
        <f t="shared" si="4"/>
        <v>16</v>
      </c>
      <c r="K49" s="18">
        <f t="shared" si="5"/>
        <v>4.4779417180173468E-2</v>
      </c>
      <c r="L49" s="5">
        <f t="shared" si="6"/>
        <v>19</v>
      </c>
      <c r="M49" s="38">
        <f t="shared" si="7"/>
        <v>-1</v>
      </c>
      <c r="N49" s="4">
        <f t="shared" si="8"/>
        <v>-4.4779417180173468E-2</v>
      </c>
    </row>
    <row r="50" spans="1:25" x14ac:dyDescent="0.25">
      <c r="A50" s="5">
        <v>86</v>
      </c>
      <c r="B50" s="5" t="s">
        <v>88</v>
      </c>
      <c r="C50" s="6">
        <v>0.26984126984126999</v>
      </c>
      <c r="D50" s="6">
        <v>0.236559139784946</v>
      </c>
      <c r="E50" s="6">
        <f t="shared" si="0"/>
        <v>0.14069264069264248</v>
      </c>
      <c r="F50" s="6">
        <f t="shared" si="1"/>
        <v>0.14069264069264248</v>
      </c>
      <c r="G50" s="5">
        <f t="shared" si="2"/>
        <v>19</v>
      </c>
      <c r="H50" s="6">
        <v>0.25</v>
      </c>
      <c r="I50" s="6">
        <f t="shared" si="3"/>
        <v>0.36363636363636365</v>
      </c>
      <c r="J50" s="5">
        <f t="shared" si="4"/>
        <v>18</v>
      </c>
      <c r="K50" s="18">
        <f t="shared" si="5"/>
        <v>5.1160960251869995E-2</v>
      </c>
      <c r="L50" s="5">
        <f t="shared" si="6"/>
        <v>22</v>
      </c>
      <c r="M50" s="38">
        <f t="shared" si="7"/>
        <v>1</v>
      </c>
      <c r="N50" s="4">
        <f t="shared" si="8"/>
        <v>5.1160960251869995E-2</v>
      </c>
    </row>
    <row r="51" spans="1:25" x14ac:dyDescent="0.25">
      <c r="A51" s="12">
        <v>88</v>
      </c>
      <c r="B51" s="13" t="s">
        <v>116</v>
      </c>
      <c r="C51" s="6">
        <v>0.71428571428571397</v>
      </c>
      <c r="D51" s="6">
        <v>0.66666666666666696</v>
      </c>
      <c r="E51" s="6">
        <f t="shared" si="0"/>
        <v>7.1428571428570481E-2</v>
      </c>
      <c r="F51" s="6">
        <f t="shared" si="1"/>
        <v>7.1428571428570481E-2</v>
      </c>
      <c r="G51" s="5">
        <f t="shared" si="2"/>
        <v>11</v>
      </c>
      <c r="H51" s="6">
        <v>0.6875</v>
      </c>
      <c r="I51" s="6">
        <f t="shared" si="3"/>
        <v>1</v>
      </c>
      <c r="J51" s="5">
        <f t="shared" si="4"/>
        <v>33</v>
      </c>
      <c r="K51" s="18">
        <f t="shared" si="5"/>
        <v>7.1428571428570481E-2</v>
      </c>
      <c r="L51" s="5">
        <f t="shared" si="6"/>
        <v>27</v>
      </c>
      <c r="M51" s="38">
        <f t="shared" si="7"/>
        <v>1</v>
      </c>
      <c r="N51" s="4">
        <f t="shared" si="8"/>
        <v>7.1428571428570481E-2</v>
      </c>
    </row>
    <row r="52" spans="1:25" x14ac:dyDescent="0.25">
      <c r="A52" s="5">
        <v>91</v>
      </c>
      <c r="B52" s="5" t="s">
        <v>90</v>
      </c>
      <c r="C52" s="6">
        <v>0.3</v>
      </c>
      <c r="D52" s="6">
        <v>0.29411764705882398</v>
      </c>
      <c r="E52" s="6">
        <f t="shared" si="0"/>
        <v>1.9999999999998387E-2</v>
      </c>
      <c r="F52" s="6">
        <f t="shared" si="1"/>
        <v>1.9999999999998387E-2</v>
      </c>
      <c r="G52" s="5">
        <f t="shared" si="2"/>
        <v>5</v>
      </c>
      <c r="H52" s="6">
        <v>0.296296296296296</v>
      </c>
      <c r="I52" s="6">
        <f t="shared" si="3"/>
        <v>0.43097643097643057</v>
      </c>
      <c r="J52" s="5">
        <f t="shared" si="4"/>
        <v>22</v>
      </c>
      <c r="K52" s="18">
        <f t="shared" si="5"/>
        <v>8.6195286195279164E-3</v>
      </c>
      <c r="L52" s="5">
        <f t="shared" si="6"/>
        <v>6</v>
      </c>
      <c r="M52" s="38">
        <f t="shared" si="7"/>
        <v>1</v>
      </c>
      <c r="N52" s="4">
        <f t="shared" si="8"/>
        <v>8.6195286195279164E-3</v>
      </c>
    </row>
    <row r="53" spans="1:25" x14ac:dyDescent="0.25">
      <c r="A53" s="5">
        <v>94</v>
      </c>
      <c r="B53" s="5" t="s">
        <v>91</v>
      </c>
      <c r="C53" s="6">
        <v>0.5</v>
      </c>
      <c r="D53" s="6">
        <v>0.33333333333333298</v>
      </c>
      <c r="E53" s="6">
        <f t="shared" si="0"/>
        <v>0.50000000000000155</v>
      </c>
      <c r="F53" s="6">
        <f t="shared" si="1"/>
        <v>0.50000000000000155</v>
      </c>
      <c r="G53" s="5">
        <f t="shared" si="2"/>
        <v>32</v>
      </c>
      <c r="H53" s="6">
        <v>0.38461538461538503</v>
      </c>
      <c r="I53" s="6">
        <f t="shared" si="3"/>
        <v>0.55944055944056004</v>
      </c>
      <c r="J53" s="5">
        <f t="shared" si="4"/>
        <v>26</v>
      </c>
      <c r="K53" s="18">
        <f t="shared" si="5"/>
        <v>0.27972027972028091</v>
      </c>
      <c r="L53" s="5">
        <f t="shared" si="6"/>
        <v>33</v>
      </c>
      <c r="M53" s="38">
        <f t="shared" si="7"/>
        <v>1</v>
      </c>
      <c r="N53" s="4">
        <f t="shared" si="8"/>
        <v>0.27972027972028091</v>
      </c>
    </row>
    <row r="54" spans="1:25" x14ac:dyDescent="0.25">
      <c r="A54" s="5">
        <v>95</v>
      </c>
      <c r="B54" s="5" t="s">
        <v>92</v>
      </c>
      <c r="C54" s="6">
        <v>0.25</v>
      </c>
      <c r="D54" s="6">
        <v>0.17647058823529399</v>
      </c>
      <c r="E54" s="6">
        <f t="shared" si="0"/>
        <v>0.41666666666666768</v>
      </c>
      <c r="F54" s="6">
        <f t="shared" si="1"/>
        <v>0.41666666666666768</v>
      </c>
      <c r="G54" s="5">
        <f t="shared" si="2"/>
        <v>31</v>
      </c>
      <c r="H54" s="6">
        <v>0.20689655172413801</v>
      </c>
      <c r="I54" s="6">
        <f t="shared" si="3"/>
        <v>0.30094043887147348</v>
      </c>
      <c r="J54" s="5">
        <f t="shared" si="4"/>
        <v>14</v>
      </c>
      <c r="K54" s="18">
        <f t="shared" si="5"/>
        <v>0.12539184952978091</v>
      </c>
      <c r="L54" s="5">
        <f t="shared" si="6"/>
        <v>31</v>
      </c>
      <c r="M54" s="38">
        <f t="shared" si="7"/>
        <v>1</v>
      </c>
      <c r="N54" s="4">
        <f t="shared" si="8"/>
        <v>0.12539184952978091</v>
      </c>
    </row>
    <row r="55" spans="1:25" x14ac:dyDescent="0.25">
      <c r="A55" s="5">
        <v>97</v>
      </c>
      <c r="B55" s="5" t="s">
        <v>93</v>
      </c>
      <c r="C55" s="6">
        <v>0</v>
      </c>
      <c r="D55" s="6">
        <v>8.3333333333333301E-2</v>
      </c>
      <c r="E55" s="6">
        <f t="shared" si="0"/>
        <v>-1</v>
      </c>
      <c r="F55" s="6">
        <f t="shared" si="1"/>
        <v>1</v>
      </c>
      <c r="G55" s="5">
        <f t="shared" si="2"/>
        <v>33</v>
      </c>
      <c r="H55" s="6">
        <v>6.6666666666666693E-2</v>
      </c>
      <c r="I55" s="6">
        <f t="shared" si="3"/>
        <v>9.6969696969697011E-2</v>
      </c>
      <c r="J55" s="5">
        <f t="shared" si="4"/>
        <v>1</v>
      </c>
      <c r="K55" s="18">
        <f t="shared" si="5"/>
        <v>9.6969696969697011E-2</v>
      </c>
      <c r="L55" s="5">
        <f t="shared" si="6"/>
        <v>29</v>
      </c>
      <c r="M55" s="38">
        <f t="shared" si="7"/>
        <v>-1</v>
      </c>
      <c r="N55" s="4">
        <f t="shared" si="8"/>
        <v>-9.6969696969697011E-2</v>
      </c>
    </row>
    <row r="56" spans="1:25" x14ac:dyDescent="0.25">
      <c r="A56" s="5">
        <v>99</v>
      </c>
      <c r="B56" s="5" t="s">
        <v>94</v>
      </c>
      <c r="C56" s="6">
        <v>0.5</v>
      </c>
      <c r="D56" s="6">
        <v>0.5</v>
      </c>
      <c r="E56" s="6">
        <f t="shared" si="0"/>
        <v>0</v>
      </c>
      <c r="F56" s="6">
        <f t="shared" si="1"/>
        <v>0</v>
      </c>
      <c r="G56" s="5">
        <f t="shared" si="2"/>
        <v>1</v>
      </c>
      <c r="H56" s="6">
        <v>0.5</v>
      </c>
      <c r="I56" s="6">
        <f t="shared" si="3"/>
        <v>0.72727272727272729</v>
      </c>
      <c r="J56" s="5">
        <f t="shared" si="4"/>
        <v>32</v>
      </c>
      <c r="K56" s="18">
        <f t="shared" si="5"/>
        <v>0</v>
      </c>
      <c r="L56" s="5">
        <f t="shared" si="6"/>
        <v>1</v>
      </c>
      <c r="M56" s="38">
        <f t="shared" si="7"/>
        <v>-1</v>
      </c>
      <c r="N56" s="4">
        <f t="shared" si="8"/>
        <v>0</v>
      </c>
    </row>
    <row r="57" spans="1:25" customFormat="1" ht="13.35" customHeight="1" x14ac:dyDescent="0.25">
      <c r="A57" s="25" t="s">
        <v>95</v>
      </c>
      <c r="B57" s="25"/>
      <c r="C57" s="25"/>
      <c r="D57" s="25"/>
      <c r="E57" s="25"/>
      <c r="F57" s="25"/>
      <c r="G57" s="25"/>
      <c r="H57" s="25"/>
      <c r="I57" s="25"/>
      <c r="J57" s="25"/>
      <c r="K57" s="25"/>
      <c r="L57" s="25"/>
      <c r="M57" s="38"/>
      <c r="N57" s="4"/>
      <c r="O57" s="4"/>
      <c r="P57" s="4"/>
      <c r="Q57" s="4"/>
      <c r="R57" s="4"/>
      <c r="S57" s="4"/>
      <c r="T57" s="4"/>
      <c r="U57" s="4"/>
      <c r="V57" s="4"/>
      <c r="W57" s="4"/>
      <c r="X57" s="4"/>
      <c r="Y57" s="4"/>
    </row>
    <row r="58" spans="1:25" customFormat="1" ht="13.35" customHeight="1" x14ac:dyDescent="0.25">
      <c r="A58" s="26" t="s">
        <v>96</v>
      </c>
      <c r="B58" s="26"/>
      <c r="C58" s="16">
        <f>AVERAGE(C24:C56)</f>
        <v>0.27831456505941754</v>
      </c>
      <c r="D58" s="16">
        <f>AVERAGE(D24:D56)</f>
        <v>0.28360319789827276</v>
      </c>
      <c r="E58" s="16">
        <f>AVERAGE(E24:E56)</f>
        <v>-4.4649230465719024E-2</v>
      </c>
      <c r="F58" s="16">
        <f>AVERAGE(F24:F56)</f>
        <v>0.16536981593140812</v>
      </c>
      <c r="G58" s="15" t="s">
        <v>97</v>
      </c>
      <c r="H58" s="16">
        <f>AVERAGE(H24:H56)</f>
        <v>0.28140780701374818</v>
      </c>
      <c r="I58" s="16">
        <f>AVERAGE(I24:I56)</f>
        <v>0.40932044656545191</v>
      </c>
      <c r="J58" s="15" t="s">
        <v>97</v>
      </c>
      <c r="K58" s="16">
        <f>AVERAGE(K24:K56)</f>
        <v>5.363508169807079E-2</v>
      </c>
      <c r="L58" s="15" t="s">
        <v>97</v>
      </c>
      <c r="M58" s="38"/>
      <c r="N58" s="4"/>
      <c r="O58" s="4"/>
      <c r="P58" s="4"/>
      <c r="Q58" s="4"/>
      <c r="R58" s="4"/>
      <c r="S58" s="4"/>
      <c r="T58" s="4"/>
      <c r="U58" s="4"/>
      <c r="V58" s="4"/>
      <c r="W58" s="4"/>
      <c r="X58" s="4"/>
      <c r="Y58" s="4"/>
    </row>
    <row r="59" spans="1:25" customFormat="1" ht="13.35" customHeight="1" x14ac:dyDescent="0.25">
      <c r="A59" s="26" t="s">
        <v>98</v>
      </c>
      <c r="B59" s="26"/>
      <c r="C59" s="16">
        <f>_xlfn.STDEV.S(C24:C56)</f>
        <v>0.1552911430485987</v>
      </c>
      <c r="D59" s="16">
        <f>_xlfn.STDEV.S(D24:D56)</f>
        <v>0.13851855039550129</v>
      </c>
      <c r="E59" s="16">
        <f>_xlfn.STDEV.S(E24:E56)</f>
        <v>0.25084107930683119</v>
      </c>
      <c r="F59" s="16">
        <f>_xlfn.STDEV.S(F24:F56)</f>
        <v>0.19176893422243568</v>
      </c>
      <c r="G59" s="15" t="s">
        <v>97</v>
      </c>
      <c r="H59" s="16">
        <f>_xlfn.STDEV.S(H24:H56)</f>
        <v>0.14244469012689243</v>
      </c>
      <c r="I59" s="16">
        <f>_xlfn.STDEV.S(I24:I56)</f>
        <v>0.20719227654820707</v>
      </c>
      <c r="J59" s="15" t="s">
        <v>97</v>
      </c>
      <c r="K59" s="16">
        <f>_xlfn.STDEV.S(K24:K56)</f>
        <v>5.669480579184491E-2</v>
      </c>
      <c r="L59" s="15" t="s">
        <v>97</v>
      </c>
      <c r="M59" s="38"/>
      <c r="N59" s="4"/>
      <c r="O59" s="4"/>
      <c r="P59" s="4"/>
      <c r="Q59" s="4"/>
      <c r="R59" s="4"/>
      <c r="S59" s="4"/>
      <c r="T59" s="4"/>
      <c r="U59" s="4"/>
      <c r="V59" s="4"/>
      <c r="W59" s="4"/>
      <c r="X59" s="4"/>
      <c r="Y59" s="4"/>
    </row>
    <row r="60" spans="1:25" customFormat="1" ht="13.35" customHeight="1" x14ac:dyDescent="0.25">
      <c r="A60" s="26" t="s">
        <v>99</v>
      </c>
      <c r="B60" s="26"/>
      <c r="C60" s="16">
        <f>_xlfn.VAR.S(C24:C56)</f>
        <v>2.4115339109340342E-2</v>
      </c>
      <c r="D60" s="16">
        <f>_xlfn.VAR.S(D24:D56)</f>
        <v>1.9187388803671032E-2</v>
      </c>
      <c r="E60" s="16">
        <f>_xlfn.VAR.S(E24:E56)</f>
        <v>6.2921247067815975E-2</v>
      </c>
      <c r="F60" s="16">
        <f>_xlfn.VAR.S(F24:F56)</f>
        <v>3.6775324132808859E-2</v>
      </c>
      <c r="G60" s="15" t="s">
        <v>97</v>
      </c>
      <c r="H60" s="16">
        <f>_xlfn.VAR.S(H24:H56)</f>
        <v>2.0290489745346404E-2</v>
      </c>
      <c r="I60" s="16">
        <f>_xlfn.VAR.S(I24:I56)</f>
        <v>4.2928639461228713E-2</v>
      </c>
      <c r="J60" s="15" t="s">
        <v>97</v>
      </c>
      <c r="K60" s="16">
        <f>_xlfn.VAR.S(K24:K56)</f>
        <v>3.2143010037750108E-3</v>
      </c>
      <c r="L60" s="15" t="s">
        <v>97</v>
      </c>
      <c r="M60" s="38"/>
      <c r="N60" s="4"/>
      <c r="O60" s="4"/>
      <c r="P60" s="4"/>
      <c r="Q60" s="4"/>
      <c r="R60" s="4"/>
      <c r="S60" s="4"/>
      <c r="T60" s="4"/>
      <c r="U60" s="4"/>
      <c r="V60" s="4"/>
      <c r="W60" s="4"/>
      <c r="X60" s="4"/>
      <c r="Y60" s="4"/>
    </row>
    <row r="61" spans="1:25" customFormat="1" ht="13.35" customHeight="1" x14ac:dyDescent="0.25">
      <c r="A61" s="26" t="s">
        <v>100</v>
      </c>
      <c r="B61" s="26"/>
      <c r="C61" s="16">
        <f>MAX(C24:C56)</f>
        <v>0.71428571428571397</v>
      </c>
      <c r="D61" s="16">
        <f>MAX(D24:D56)</f>
        <v>0.66666666666666696</v>
      </c>
      <c r="E61" s="16">
        <f>MAX(E24:E56)</f>
        <v>0.50000000000000155</v>
      </c>
      <c r="F61" s="16">
        <f>MAX(F24:F56)</f>
        <v>1</v>
      </c>
      <c r="G61" s="15" t="s">
        <v>97</v>
      </c>
      <c r="H61" s="16">
        <f>MAX(H24:H56)</f>
        <v>0.6875</v>
      </c>
      <c r="I61" s="16">
        <f>MAX(I24:I56)</f>
        <v>1</v>
      </c>
      <c r="J61" s="15" t="s">
        <v>97</v>
      </c>
      <c r="K61" s="16">
        <f>MAX(K24:K56)</f>
        <v>0.27972027972028091</v>
      </c>
      <c r="L61" s="15" t="s">
        <v>97</v>
      </c>
      <c r="M61" s="38"/>
      <c r="N61" s="4"/>
      <c r="O61" s="4"/>
      <c r="P61" s="4"/>
      <c r="Q61" s="4"/>
      <c r="R61" s="4"/>
      <c r="S61" s="4"/>
      <c r="T61" s="4"/>
      <c r="U61" s="4"/>
      <c r="V61" s="4"/>
      <c r="W61" s="4"/>
      <c r="X61" s="4"/>
      <c r="Y61" s="4"/>
    </row>
    <row r="62" spans="1:25" customFormat="1" ht="13.35" customHeight="1" x14ac:dyDescent="0.25">
      <c r="A62" s="26" t="s">
        <v>101</v>
      </c>
      <c r="B62" s="26"/>
      <c r="C62" s="16">
        <f>MIN(C24:C56)</f>
        <v>0</v>
      </c>
      <c r="D62" s="16">
        <f>MIN(D24:D56)</f>
        <v>8.3333333333333301E-2</v>
      </c>
      <c r="E62" s="16">
        <f>MIN(E24:E56)</f>
        <v>-1</v>
      </c>
      <c r="F62" s="16">
        <f>MIN(F24:F56)</f>
        <v>0</v>
      </c>
      <c r="G62" s="15" t="s">
        <v>97</v>
      </c>
      <c r="H62" s="16">
        <f>MIN(H24:H56)</f>
        <v>6.6666666666666693E-2</v>
      </c>
      <c r="I62" s="16">
        <f>MIN(I24:I56)</f>
        <v>9.6969696969697011E-2</v>
      </c>
      <c r="J62" s="15" t="s">
        <v>97</v>
      </c>
      <c r="K62" s="16">
        <f>MIN(K24:K56)</f>
        <v>0</v>
      </c>
      <c r="L62" s="15" t="s">
        <v>97</v>
      </c>
      <c r="M62" s="38"/>
      <c r="N62" s="4"/>
      <c r="O62" s="4"/>
      <c r="P62" s="4"/>
      <c r="Q62" s="4"/>
      <c r="R62" s="4"/>
      <c r="S62" s="4"/>
      <c r="T62" s="4"/>
      <c r="U62" s="4"/>
      <c r="V62" s="4"/>
      <c r="W62" s="4"/>
      <c r="X62" s="4"/>
      <c r="Y62" s="4"/>
    </row>
    <row r="63" spans="1:25" ht="18.75" x14ac:dyDescent="0.25">
      <c r="A63" s="22" t="s">
        <v>102</v>
      </c>
      <c r="B63" s="22"/>
      <c r="C63" s="22"/>
      <c r="D63" s="22"/>
      <c r="E63" s="22"/>
      <c r="F63" s="22"/>
      <c r="G63" s="22"/>
      <c r="H63" s="22"/>
      <c r="I63" s="22"/>
      <c r="J63" s="22"/>
      <c r="K63" s="22"/>
      <c r="L63" s="22"/>
      <c r="M63" s="36"/>
    </row>
    <row r="64" spans="1:25" ht="43.7" customHeight="1" x14ac:dyDescent="0.25">
      <c r="A64" s="23"/>
      <c r="B64" s="23"/>
      <c r="C64" s="23"/>
      <c r="D64" s="23"/>
      <c r="E64" s="23"/>
      <c r="F64" s="23"/>
      <c r="G64" s="23"/>
      <c r="H64" s="23"/>
      <c r="I64" s="23"/>
      <c r="J64" s="23"/>
      <c r="K64" s="23"/>
      <c r="L64" s="23"/>
    </row>
  </sheetData>
  <mergeCells count="20">
    <mergeCell ref="A63:L63"/>
    <mergeCell ref="A64:L64"/>
    <mergeCell ref="A57:L57"/>
    <mergeCell ref="A58:B58"/>
    <mergeCell ref="A59:B59"/>
    <mergeCell ref="A60:B60"/>
    <mergeCell ref="A61:B61"/>
    <mergeCell ref="A62:B62"/>
    <mergeCell ref="A22:L22"/>
    <mergeCell ref="A14:L14"/>
    <mergeCell ref="B15:F15"/>
    <mergeCell ref="H15:L15"/>
    <mergeCell ref="B16:L16"/>
    <mergeCell ref="B17:L17"/>
    <mergeCell ref="B18:L18"/>
    <mergeCell ref="B19:L19"/>
    <mergeCell ref="B20:L20"/>
    <mergeCell ref="B21:D21"/>
    <mergeCell ref="F21:I21"/>
    <mergeCell ref="K21:L21"/>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D4DD1-1F77-45CE-8B4F-D3245B1A9E99}">
  <dimension ref="A14:Z64"/>
  <sheetViews>
    <sheetView zoomScale="80" zoomScaleNormal="80" workbookViewId="0"/>
  </sheetViews>
  <sheetFormatPr baseColWidth="10" defaultColWidth="10.625" defaultRowHeight="15" x14ac:dyDescent="0.25"/>
  <cols>
    <col min="1" max="1" width="16.125" style="7" customWidth="1"/>
    <col min="2" max="12" width="13.375" style="7" customWidth="1"/>
    <col min="13" max="16384" width="10.625" style="1"/>
  </cols>
  <sheetData>
    <row r="14" spans="1:13" ht="18.75" x14ac:dyDescent="0.25">
      <c r="A14" s="22" t="s">
        <v>35</v>
      </c>
      <c r="B14" s="22"/>
      <c r="C14" s="22"/>
      <c r="D14" s="22"/>
      <c r="E14" s="22"/>
      <c r="F14" s="22"/>
      <c r="G14" s="22"/>
      <c r="H14" s="22"/>
      <c r="I14" s="22"/>
      <c r="J14" s="22"/>
      <c r="K14" s="22"/>
      <c r="L14" s="22"/>
      <c r="M14" s="22"/>
    </row>
    <row r="15" spans="1:13" s="3" customFormat="1" ht="44.1" customHeight="1" x14ac:dyDescent="0.25">
      <c r="A15" s="2" t="s">
        <v>1</v>
      </c>
      <c r="B15" s="24" t="s">
        <v>9</v>
      </c>
      <c r="C15" s="24"/>
      <c r="D15" s="24"/>
      <c r="E15" s="24"/>
      <c r="F15" s="24"/>
      <c r="G15" s="2" t="s">
        <v>3</v>
      </c>
      <c r="H15" s="24" t="s">
        <v>36</v>
      </c>
      <c r="I15" s="24"/>
      <c r="J15" s="24"/>
      <c r="K15" s="24"/>
      <c r="L15" s="24"/>
      <c r="M15" s="24"/>
    </row>
    <row r="16" spans="1:13" s="3" customFormat="1" ht="44.1" customHeight="1" x14ac:dyDescent="0.25">
      <c r="A16" s="2" t="s">
        <v>5</v>
      </c>
      <c r="B16" s="24" t="s">
        <v>12</v>
      </c>
      <c r="C16" s="24"/>
      <c r="D16" s="24"/>
      <c r="E16" s="24"/>
      <c r="F16" s="24"/>
      <c r="G16" s="24"/>
      <c r="H16" s="24"/>
      <c r="I16" s="24"/>
      <c r="J16" s="24"/>
      <c r="K16" s="24"/>
      <c r="L16" s="24"/>
      <c r="M16" s="24"/>
    </row>
    <row r="17" spans="1:14" s="3" customFormat="1" ht="44.1" customHeight="1" x14ac:dyDescent="0.25">
      <c r="A17" s="2" t="s">
        <v>37</v>
      </c>
      <c r="B17" s="24" t="s">
        <v>38</v>
      </c>
      <c r="C17" s="24"/>
      <c r="D17" s="24"/>
      <c r="E17" s="24"/>
      <c r="F17" s="24"/>
      <c r="G17" s="24"/>
      <c r="H17" s="24"/>
      <c r="I17" s="24"/>
      <c r="J17" s="24"/>
      <c r="K17" s="24"/>
      <c r="L17" s="24"/>
      <c r="M17" s="24"/>
    </row>
    <row r="18" spans="1:14" s="3" customFormat="1" ht="44.1" customHeight="1" x14ac:dyDescent="0.25">
      <c r="A18" s="2" t="s">
        <v>39</v>
      </c>
      <c r="B18" s="24" t="s">
        <v>40</v>
      </c>
      <c r="C18" s="24"/>
      <c r="D18" s="24"/>
      <c r="E18" s="24"/>
      <c r="F18" s="24"/>
      <c r="G18" s="24"/>
      <c r="H18" s="24"/>
      <c r="I18" s="24"/>
      <c r="J18" s="24"/>
      <c r="K18" s="24"/>
      <c r="L18" s="24"/>
      <c r="M18" s="24"/>
    </row>
    <row r="19" spans="1:14" s="3" customFormat="1" ht="44.1" customHeight="1" x14ac:dyDescent="0.25">
      <c r="A19" s="2" t="s">
        <v>41</v>
      </c>
      <c r="B19" s="24"/>
      <c r="C19" s="24"/>
      <c r="D19" s="24"/>
      <c r="E19" s="24"/>
      <c r="F19" s="24"/>
      <c r="G19" s="24"/>
      <c r="H19" s="24"/>
      <c r="I19" s="24"/>
      <c r="J19" s="24"/>
      <c r="K19" s="24"/>
      <c r="L19" s="24"/>
      <c r="M19" s="24"/>
    </row>
    <row r="20" spans="1:14" s="3" customFormat="1" ht="44.1" customHeight="1" x14ac:dyDescent="0.25">
      <c r="A20" s="2" t="s">
        <v>42</v>
      </c>
      <c r="B20" s="24" t="s">
        <v>123</v>
      </c>
      <c r="C20" s="24"/>
      <c r="D20" s="24"/>
      <c r="E20" s="24"/>
      <c r="F20" s="24"/>
      <c r="G20" s="24"/>
      <c r="H20" s="24"/>
      <c r="I20" s="24"/>
      <c r="J20" s="24"/>
      <c r="K20" s="24"/>
      <c r="L20" s="24"/>
      <c r="M20" s="24"/>
    </row>
    <row r="21" spans="1:14" s="3" customFormat="1" ht="43.7" customHeight="1" x14ac:dyDescent="0.25">
      <c r="A21" s="21" t="s">
        <v>43</v>
      </c>
      <c r="B21" s="24" t="s">
        <v>44</v>
      </c>
      <c r="C21" s="24"/>
      <c r="D21" s="24"/>
      <c r="E21" s="21" t="s">
        <v>45</v>
      </c>
      <c r="F21" s="24" t="s">
        <v>46</v>
      </c>
      <c r="G21" s="24"/>
      <c r="H21" s="24"/>
      <c r="I21" s="24"/>
      <c r="J21" s="2" t="s">
        <v>47</v>
      </c>
      <c r="K21" s="24" t="s">
        <v>13</v>
      </c>
      <c r="L21" s="24"/>
      <c r="M21" s="24"/>
    </row>
    <row r="22" spans="1:14" ht="18.75" x14ac:dyDescent="0.25">
      <c r="A22" s="22" t="s">
        <v>48</v>
      </c>
      <c r="B22" s="22"/>
      <c r="C22" s="22"/>
      <c r="D22" s="22"/>
      <c r="E22" s="22"/>
      <c r="F22" s="22"/>
      <c r="G22" s="22"/>
      <c r="H22" s="22"/>
      <c r="I22" s="22"/>
      <c r="J22" s="22"/>
      <c r="K22" s="22"/>
      <c r="L22" s="22"/>
      <c r="M22" s="22"/>
    </row>
    <row r="23" spans="1:14" s="4" customFormat="1" ht="32.25" customHeight="1" x14ac:dyDescent="0.25">
      <c r="A23" s="2" t="s">
        <v>49</v>
      </c>
      <c r="B23" s="2" t="s">
        <v>50</v>
      </c>
      <c r="C23" s="2" t="s">
        <v>51</v>
      </c>
      <c r="D23" s="2" t="s">
        <v>52</v>
      </c>
      <c r="E23" s="2" t="s">
        <v>53</v>
      </c>
      <c r="F23" s="2" t="s">
        <v>54</v>
      </c>
      <c r="G23" s="2" t="s">
        <v>55</v>
      </c>
      <c r="H23" s="2" t="s">
        <v>56</v>
      </c>
      <c r="I23" s="2" t="s">
        <v>57</v>
      </c>
      <c r="J23" s="2" t="s">
        <v>58</v>
      </c>
      <c r="K23" s="2" t="s">
        <v>59</v>
      </c>
      <c r="L23" s="2" t="s">
        <v>60</v>
      </c>
      <c r="M23" s="2" t="s">
        <v>61</v>
      </c>
    </row>
    <row r="24" spans="1:14" x14ac:dyDescent="0.25">
      <c r="A24" s="5">
        <v>5</v>
      </c>
      <c r="B24" s="5" t="s">
        <v>62</v>
      </c>
      <c r="C24" s="6">
        <v>0.84297825285661632</v>
      </c>
      <c r="D24" s="6">
        <v>0.8175771013908486</v>
      </c>
      <c r="E24" s="6">
        <f>(C24-D24)/D24</f>
        <v>3.1068814699623675E-2</v>
      </c>
      <c r="F24" s="6">
        <f>ABS(E24)</f>
        <v>3.1068814699623675E-2</v>
      </c>
      <c r="G24" s="5">
        <f>RANK(F24,$F$24:$F$56,1)</f>
        <v>16</v>
      </c>
      <c r="H24" s="6">
        <v>0.83084625012034274</v>
      </c>
      <c r="I24" s="6">
        <f>MIN($H$24:$H$56)/H24</f>
        <v>0.36993008173520547</v>
      </c>
      <c r="J24" s="5">
        <f>RANK(I24,$I$24:$I$56,1)</f>
        <v>13</v>
      </c>
      <c r="K24" s="18">
        <f>I24*F24</f>
        <v>1.1493289161247739E-2</v>
      </c>
      <c r="L24" s="5">
        <f>RANK(K24,$K$24:$K$56,1)</f>
        <v>14</v>
      </c>
      <c r="M24" s="30">
        <f>IF(E24&gt;0,1,-1)</f>
        <v>1</v>
      </c>
      <c r="N24" s="4">
        <f>K24*M24</f>
        <v>1.1493289161247739E-2</v>
      </c>
    </row>
    <row r="25" spans="1:14" x14ac:dyDescent="0.25">
      <c r="A25" s="5">
        <v>8</v>
      </c>
      <c r="B25" s="5" t="s">
        <v>63</v>
      </c>
      <c r="C25" s="6">
        <v>0.87302576891105566</v>
      </c>
      <c r="D25" s="6">
        <v>0.84336099585062241</v>
      </c>
      <c r="E25" s="6">
        <f t="shared" ref="E25:E56" si="0">(C25-D25)/D25</f>
        <v>3.5174466457881491E-2</v>
      </c>
      <c r="F25" s="6">
        <f t="shared" ref="F25:F56" si="1">ABS(E25)</f>
        <v>3.5174466457881491E-2</v>
      </c>
      <c r="G25" s="5">
        <f t="shared" ref="G25:G56" si="2">RANK(F25,$F$24:$F$56,1)</f>
        <v>18</v>
      </c>
      <c r="H25" s="6">
        <v>0.85818106312292364</v>
      </c>
      <c r="I25" s="6">
        <f t="shared" ref="I25:I56" si="3">MIN($H$24:$H$56)/H25</f>
        <v>0.35814705593472485</v>
      </c>
      <c r="J25" s="5">
        <f t="shared" ref="J25:J56" si="4">RANK(I25,$I$24:$I$56,1)</f>
        <v>8</v>
      </c>
      <c r="K25" s="18">
        <f t="shared" ref="K25:K56" si="5">I25*F25</f>
        <v>1.2597631605964985E-2</v>
      </c>
      <c r="L25" s="5">
        <f t="shared" ref="L25:L56" si="6">RANK(K25,$K$24:$K$56,1)</f>
        <v>15</v>
      </c>
      <c r="M25" s="30">
        <f t="shared" ref="M25:M56" si="7">IF(E25&gt;0,1,-1)</f>
        <v>1</v>
      </c>
      <c r="N25" s="4">
        <f t="shared" ref="N25:N56" si="8">K25*M25</f>
        <v>1.2597631605964985E-2</v>
      </c>
    </row>
    <row r="26" spans="1:14" x14ac:dyDescent="0.25">
      <c r="A26" s="5">
        <v>11</v>
      </c>
      <c r="B26" s="5" t="s">
        <v>64</v>
      </c>
      <c r="C26" s="6">
        <v>0.91145833333333337</v>
      </c>
      <c r="D26" s="6">
        <v>0.89677952105697767</v>
      </c>
      <c r="E26" s="6">
        <f t="shared" si="0"/>
        <v>1.6368362492326663E-2</v>
      </c>
      <c r="F26" s="6">
        <f t="shared" si="1"/>
        <v>1.6368362492326663E-2</v>
      </c>
      <c r="G26" s="5">
        <f t="shared" si="2"/>
        <v>7</v>
      </c>
      <c r="H26" s="6">
        <v>0.90450097847358124</v>
      </c>
      <c r="I26" s="6">
        <f t="shared" si="3"/>
        <v>0.33980617880048497</v>
      </c>
      <c r="J26" s="5">
        <f>RANK(I26,$I$24:$I$56,1)</f>
        <v>6</v>
      </c>
      <c r="K26" s="18">
        <f t="shared" si="5"/>
        <v>5.5620707117387059E-3</v>
      </c>
      <c r="L26" s="5">
        <f t="shared" si="6"/>
        <v>6</v>
      </c>
      <c r="M26" s="30">
        <f t="shared" si="7"/>
        <v>1</v>
      </c>
      <c r="N26" s="4">
        <f t="shared" si="8"/>
        <v>5.5620707117387059E-3</v>
      </c>
    </row>
    <row r="27" spans="1:14" x14ac:dyDescent="0.25">
      <c r="A27" s="5">
        <v>13</v>
      </c>
      <c r="B27" s="5" t="s">
        <v>65</v>
      </c>
      <c r="C27" s="6">
        <v>0.83458494012583717</v>
      </c>
      <c r="D27" s="6">
        <v>0.8110153458061804</v>
      </c>
      <c r="E27" s="6">
        <f t="shared" si="0"/>
        <v>2.9061835194040243E-2</v>
      </c>
      <c r="F27" s="6">
        <f t="shared" si="1"/>
        <v>2.9061835194040243E-2</v>
      </c>
      <c r="G27" s="5">
        <f t="shared" si="2"/>
        <v>13</v>
      </c>
      <c r="H27" s="6">
        <v>0.82300702189178021</v>
      </c>
      <c r="I27" s="6">
        <f t="shared" si="3"/>
        <v>0.37345370457461591</v>
      </c>
      <c r="J27" s="5">
        <f t="shared" si="4"/>
        <v>14</v>
      </c>
      <c r="K27" s="18">
        <f t="shared" si="5"/>
        <v>1.085325001495128E-2</v>
      </c>
      <c r="L27" s="5">
        <f t="shared" si="6"/>
        <v>12</v>
      </c>
      <c r="M27" s="30">
        <f t="shared" si="7"/>
        <v>1</v>
      </c>
      <c r="N27" s="4">
        <f t="shared" si="8"/>
        <v>1.085325001495128E-2</v>
      </c>
    </row>
    <row r="28" spans="1:14" x14ac:dyDescent="0.25">
      <c r="A28" s="5">
        <v>15</v>
      </c>
      <c r="B28" s="5" t="s">
        <v>66</v>
      </c>
      <c r="C28" s="6">
        <v>0.94493655733780224</v>
      </c>
      <c r="D28" s="6">
        <v>0.93800757985923122</v>
      </c>
      <c r="E28" s="6">
        <f t="shared" si="0"/>
        <v>7.3869099006757125E-3</v>
      </c>
      <c r="F28" s="6">
        <f t="shared" si="1"/>
        <v>7.3869099006757125E-3</v>
      </c>
      <c r="G28" s="5">
        <f t="shared" si="2"/>
        <v>2</v>
      </c>
      <c r="H28" s="6">
        <v>0.94168466522678185</v>
      </c>
      <c r="I28" s="6">
        <f t="shared" si="3"/>
        <v>0.3263884743651298</v>
      </c>
      <c r="J28" s="5">
        <f t="shared" si="4"/>
        <v>2</v>
      </c>
      <c r="K28" s="18">
        <f t="shared" si="5"/>
        <v>2.4110022527542184E-3</v>
      </c>
      <c r="L28" s="5">
        <f t="shared" si="6"/>
        <v>2</v>
      </c>
      <c r="M28" s="30">
        <f t="shared" si="7"/>
        <v>1</v>
      </c>
      <c r="N28" s="4">
        <f t="shared" si="8"/>
        <v>2.4110022527542184E-3</v>
      </c>
    </row>
    <row r="29" spans="1:14" x14ac:dyDescent="0.25">
      <c r="A29" s="5">
        <v>17</v>
      </c>
      <c r="B29" s="5" t="s">
        <v>67</v>
      </c>
      <c r="C29" s="6">
        <v>0.87219662058371739</v>
      </c>
      <c r="D29" s="6">
        <v>0.84223053383202995</v>
      </c>
      <c r="E29" s="6">
        <f t="shared" si="0"/>
        <v>3.557943525906853E-2</v>
      </c>
      <c r="F29" s="6">
        <f t="shared" si="1"/>
        <v>3.557943525906853E-2</v>
      </c>
      <c r="G29" s="5">
        <f t="shared" si="2"/>
        <v>19</v>
      </c>
      <c r="H29" s="6">
        <v>0.85797288573273078</v>
      </c>
      <c r="I29" s="6">
        <f t="shared" si="3"/>
        <v>0.35823395625599319</v>
      </c>
      <c r="J29" s="5">
        <f t="shared" si="4"/>
        <v>9</v>
      </c>
      <c r="K29" s="18">
        <f t="shared" si="5"/>
        <v>1.2745761854210098E-2</v>
      </c>
      <c r="L29" s="5">
        <f t="shared" si="6"/>
        <v>16</v>
      </c>
      <c r="M29" s="30">
        <f t="shared" si="7"/>
        <v>1</v>
      </c>
      <c r="N29" s="4">
        <f t="shared" si="8"/>
        <v>1.2745761854210098E-2</v>
      </c>
    </row>
    <row r="30" spans="1:14" x14ac:dyDescent="0.25">
      <c r="A30" s="5">
        <v>18</v>
      </c>
      <c r="B30" s="5" t="s">
        <v>68</v>
      </c>
      <c r="C30" s="6">
        <v>0.65379113018598001</v>
      </c>
      <c r="D30" s="6">
        <v>0.61244608749229823</v>
      </c>
      <c r="E30" s="6">
        <f t="shared" si="0"/>
        <v>6.750805260749046E-2</v>
      </c>
      <c r="F30" s="6">
        <f t="shared" si="1"/>
        <v>6.750805260749046E-2</v>
      </c>
      <c r="G30" s="5">
        <f t="shared" si="2"/>
        <v>29</v>
      </c>
      <c r="H30" s="6">
        <v>0.63388221332146566</v>
      </c>
      <c r="I30" s="6">
        <f t="shared" si="3"/>
        <v>0.48487718184409123</v>
      </c>
      <c r="J30" s="5">
        <f t="shared" si="4"/>
        <v>25</v>
      </c>
      <c r="K30" s="18">
        <f t="shared" si="5"/>
        <v>3.2733114300102631E-2</v>
      </c>
      <c r="L30" s="5">
        <f t="shared" si="6"/>
        <v>27</v>
      </c>
      <c r="M30" s="30">
        <f t="shared" si="7"/>
        <v>1</v>
      </c>
      <c r="N30" s="4">
        <f t="shared" si="8"/>
        <v>3.2733114300102631E-2</v>
      </c>
    </row>
    <row r="31" spans="1:14" x14ac:dyDescent="0.25">
      <c r="A31" s="5">
        <v>19</v>
      </c>
      <c r="B31" s="5" t="s">
        <v>69</v>
      </c>
      <c r="C31" s="6">
        <v>0.77689983732279799</v>
      </c>
      <c r="D31" s="6">
        <v>0.76407305479109333</v>
      </c>
      <c r="E31" s="6">
        <f t="shared" si="0"/>
        <v>1.6787377137925191E-2</v>
      </c>
      <c r="F31" s="6">
        <f t="shared" si="1"/>
        <v>1.6787377137925191E-2</v>
      </c>
      <c r="G31" s="5">
        <f t="shared" si="2"/>
        <v>8</v>
      </c>
      <c r="H31" s="6">
        <v>0.77072289156626506</v>
      </c>
      <c r="I31" s="6">
        <f t="shared" si="3"/>
        <v>0.39878797500331109</v>
      </c>
      <c r="J31" s="5">
        <f t="shared" si="4"/>
        <v>18</v>
      </c>
      <c r="K31" s="18">
        <f t="shared" si="5"/>
        <v>6.6946041344500672E-3</v>
      </c>
      <c r="L31" s="5">
        <f t="shared" si="6"/>
        <v>8</v>
      </c>
      <c r="M31" s="30">
        <f t="shared" si="7"/>
        <v>1</v>
      </c>
      <c r="N31" s="4">
        <f t="shared" si="8"/>
        <v>6.6946041344500672E-3</v>
      </c>
    </row>
    <row r="32" spans="1:14" x14ac:dyDescent="0.25">
      <c r="A32" s="5">
        <v>20</v>
      </c>
      <c r="B32" s="5" t="s">
        <v>70</v>
      </c>
      <c r="C32" s="6">
        <v>0.84221863220247717</v>
      </c>
      <c r="D32" s="6">
        <v>0.7897284216187147</v>
      </c>
      <c r="E32" s="6">
        <f t="shared" si="0"/>
        <v>6.6466153612874571E-2</v>
      </c>
      <c r="F32" s="6">
        <f t="shared" si="1"/>
        <v>6.6466153612874571E-2</v>
      </c>
      <c r="G32" s="5">
        <f t="shared" si="2"/>
        <v>28</v>
      </c>
      <c r="H32" s="6">
        <v>0.81595587246064849</v>
      </c>
      <c r="I32" s="6">
        <f t="shared" si="3"/>
        <v>0.3766809353176514</v>
      </c>
      <c r="J32" s="5">
        <f t="shared" si="4"/>
        <v>15</v>
      </c>
      <c r="K32" s="18">
        <f t="shared" si="5"/>
        <v>2.5036532909864288E-2</v>
      </c>
      <c r="L32" s="5">
        <f t="shared" si="6"/>
        <v>23</v>
      </c>
      <c r="M32" s="30">
        <f t="shared" si="7"/>
        <v>1</v>
      </c>
      <c r="N32" s="4">
        <f t="shared" si="8"/>
        <v>2.5036532909864288E-2</v>
      </c>
    </row>
    <row r="33" spans="1:14" x14ac:dyDescent="0.25">
      <c r="A33" s="5">
        <v>23</v>
      </c>
      <c r="B33" s="5" t="s">
        <v>71</v>
      </c>
      <c r="C33" s="6">
        <v>0.75402768323122304</v>
      </c>
      <c r="D33" s="6">
        <v>0.72388244010866876</v>
      </c>
      <c r="E33" s="6">
        <f t="shared" si="0"/>
        <v>4.1643838076841459E-2</v>
      </c>
      <c r="F33" s="6">
        <f t="shared" si="1"/>
        <v>4.1643838076841459E-2</v>
      </c>
      <c r="G33" s="5">
        <f t="shared" si="2"/>
        <v>21</v>
      </c>
      <c r="H33" s="6">
        <v>0.73959318826868492</v>
      </c>
      <c r="I33" s="6">
        <f t="shared" si="3"/>
        <v>0.415573082732002</v>
      </c>
      <c r="J33" s="5">
        <f t="shared" si="4"/>
        <v>19</v>
      </c>
      <c r="K33" s="18">
        <f t="shared" si="5"/>
        <v>1.7306058166385332E-2</v>
      </c>
      <c r="L33" s="5">
        <f t="shared" si="6"/>
        <v>19</v>
      </c>
      <c r="M33" s="30">
        <f t="shared" si="7"/>
        <v>1</v>
      </c>
      <c r="N33" s="4">
        <f t="shared" si="8"/>
        <v>1.7306058166385332E-2</v>
      </c>
    </row>
    <row r="34" spans="1:14" x14ac:dyDescent="0.25">
      <c r="A34" s="5">
        <v>25</v>
      </c>
      <c r="B34" s="5" t="s">
        <v>72</v>
      </c>
      <c r="C34" s="6">
        <v>0.9503208445456427</v>
      </c>
      <c r="D34" s="6">
        <v>0.9506746295067463</v>
      </c>
      <c r="E34" s="20">
        <f t="shared" si="0"/>
        <v>-3.7214095140749589E-4</v>
      </c>
      <c r="F34" s="6">
        <f t="shared" si="1"/>
        <v>3.7214095140749589E-4</v>
      </c>
      <c r="G34" s="5">
        <f t="shared" si="2"/>
        <v>1</v>
      </c>
      <c r="H34" s="6">
        <v>0.950491873396065</v>
      </c>
      <c r="I34" s="6">
        <f t="shared" si="3"/>
        <v>0.32336417576958504</v>
      </c>
      <c r="J34" s="5">
        <f t="shared" si="4"/>
        <v>1</v>
      </c>
      <c r="K34" s="18">
        <f t="shared" si="5"/>
        <v>1.203370520219941E-4</v>
      </c>
      <c r="L34" s="5">
        <f t="shared" si="6"/>
        <v>1</v>
      </c>
      <c r="M34" s="30">
        <f t="shared" si="7"/>
        <v>-1</v>
      </c>
      <c r="N34" s="4">
        <f t="shared" si="8"/>
        <v>-1.203370520219941E-4</v>
      </c>
    </row>
    <row r="35" spans="1:14" x14ac:dyDescent="0.25">
      <c r="A35" s="5">
        <v>27</v>
      </c>
      <c r="B35" s="5" t="s">
        <v>73</v>
      </c>
      <c r="C35" s="6">
        <v>0.32571124700877424</v>
      </c>
      <c r="D35" s="6">
        <v>0.28649138712601996</v>
      </c>
      <c r="E35" s="6">
        <f t="shared" si="0"/>
        <v>0.1368971691477151</v>
      </c>
      <c r="F35" s="6">
        <f t="shared" si="1"/>
        <v>0.1368971691477151</v>
      </c>
      <c r="G35" s="5">
        <f t="shared" si="2"/>
        <v>33</v>
      </c>
      <c r="H35" s="6">
        <v>0.30735502121640734</v>
      </c>
      <c r="I35" s="6">
        <f t="shared" si="3"/>
        <v>1</v>
      </c>
      <c r="J35" s="5">
        <f t="shared" si="4"/>
        <v>33</v>
      </c>
      <c r="K35" s="18">
        <f t="shared" si="5"/>
        <v>0.1368971691477151</v>
      </c>
      <c r="L35" s="5">
        <f t="shared" si="6"/>
        <v>33</v>
      </c>
      <c r="M35" s="30">
        <f t="shared" si="7"/>
        <v>1</v>
      </c>
      <c r="N35" s="4">
        <f t="shared" si="8"/>
        <v>0.1368971691477151</v>
      </c>
    </row>
    <row r="36" spans="1:14" x14ac:dyDescent="0.25">
      <c r="A36" s="5">
        <v>41</v>
      </c>
      <c r="B36" s="5" t="s">
        <v>74</v>
      </c>
      <c r="C36" s="6">
        <v>0.85590410609538381</v>
      </c>
      <c r="D36" s="6">
        <v>0.84887904788264601</v>
      </c>
      <c r="E36" s="6">
        <f t="shared" si="0"/>
        <v>8.2756880738903398E-3</v>
      </c>
      <c r="F36" s="6">
        <f t="shared" si="1"/>
        <v>8.2756880738903398E-3</v>
      </c>
      <c r="G36" s="5">
        <f t="shared" si="2"/>
        <v>3</v>
      </c>
      <c r="H36" s="6">
        <v>0.85253517387841782</v>
      </c>
      <c r="I36" s="6">
        <f t="shared" si="3"/>
        <v>0.36051887433355334</v>
      </c>
      <c r="J36" s="5">
        <f t="shared" si="4"/>
        <v>10</v>
      </c>
      <c r="K36" s="18">
        <f t="shared" si="5"/>
        <v>2.9835417487345576E-3</v>
      </c>
      <c r="L36" s="5">
        <f t="shared" si="6"/>
        <v>3</v>
      </c>
      <c r="M36" s="30">
        <f t="shared" si="7"/>
        <v>1</v>
      </c>
      <c r="N36" s="4">
        <f t="shared" si="8"/>
        <v>2.9835417487345576E-3</v>
      </c>
    </row>
    <row r="37" spans="1:14" x14ac:dyDescent="0.25">
      <c r="A37" s="5">
        <v>44</v>
      </c>
      <c r="B37" s="5" t="s">
        <v>75</v>
      </c>
      <c r="C37" s="6">
        <v>0.52393000210837026</v>
      </c>
      <c r="D37" s="6">
        <v>0.49466357308584685</v>
      </c>
      <c r="E37" s="6">
        <f t="shared" si="0"/>
        <v>5.9164310078365805E-2</v>
      </c>
      <c r="F37" s="6">
        <f t="shared" si="1"/>
        <v>5.9164310078365805E-2</v>
      </c>
      <c r="G37" s="5">
        <f t="shared" si="2"/>
        <v>25</v>
      </c>
      <c r="H37" s="6">
        <v>0.50999668618137639</v>
      </c>
      <c r="I37" s="6">
        <f t="shared" si="3"/>
        <v>0.60266082024521017</v>
      </c>
      <c r="J37" s="5">
        <f t="shared" si="4"/>
        <v>27</v>
      </c>
      <c r="K37" s="18">
        <f t="shared" si="5"/>
        <v>3.5656011641069893E-2</v>
      </c>
      <c r="L37" s="5">
        <f t="shared" si="6"/>
        <v>28</v>
      </c>
      <c r="M37" s="30">
        <f t="shared" si="7"/>
        <v>1</v>
      </c>
      <c r="N37" s="4">
        <f t="shared" si="8"/>
        <v>3.5656011641069893E-2</v>
      </c>
    </row>
    <row r="38" spans="1:14" x14ac:dyDescent="0.25">
      <c r="A38" s="5">
        <v>47</v>
      </c>
      <c r="B38" s="5" t="s">
        <v>76</v>
      </c>
      <c r="C38" s="6">
        <v>0.85491251682368774</v>
      </c>
      <c r="D38" s="6">
        <v>0.82077849341921028</v>
      </c>
      <c r="E38" s="6">
        <f t="shared" si="0"/>
        <v>4.1587375495526796E-2</v>
      </c>
      <c r="F38" s="6">
        <f t="shared" si="1"/>
        <v>4.1587375495526796E-2</v>
      </c>
      <c r="G38" s="5">
        <f t="shared" si="2"/>
        <v>20</v>
      </c>
      <c r="H38" s="6">
        <v>0.83818281636014269</v>
      </c>
      <c r="I38" s="6">
        <f t="shared" si="3"/>
        <v>0.36669210489319537</v>
      </c>
      <c r="J38" s="5">
        <f t="shared" si="4"/>
        <v>12</v>
      </c>
      <c r="K38" s="18">
        <f t="shared" si="5"/>
        <v>1.5249762257438414E-2</v>
      </c>
      <c r="L38" s="5">
        <f t="shared" si="6"/>
        <v>17</v>
      </c>
      <c r="M38" s="30">
        <f t="shared" si="7"/>
        <v>1</v>
      </c>
      <c r="N38" s="4">
        <f t="shared" si="8"/>
        <v>1.5249762257438414E-2</v>
      </c>
    </row>
    <row r="39" spans="1:14" x14ac:dyDescent="0.25">
      <c r="A39" s="5">
        <v>50</v>
      </c>
      <c r="B39" s="5" t="s">
        <v>77</v>
      </c>
      <c r="C39" s="6">
        <v>0.69911715581006917</v>
      </c>
      <c r="D39" s="6">
        <v>0.66836995401124166</v>
      </c>
      <c r="E39" s="6">
        <f t="shared" si="0"/>
        <v>4.6003267523169293E-2</v>
      </c>
      <c r="F39" s="6">
        <f t="shared" si="1"/>
        <v>4.6003267523169293E-2</v>
      </c>
      <c r="G39" s="5">
        <f t="shared" si="2"/>
        <v>22</v>
      </c>
      <c r="H39" s="6">
        <v>0.68426896977174578</v>
      </c>
      <c r="I39" s="6">
        <f t="shared" si="3"/>
        <v>0.44917281769905909</v>
      </c>
      <c r="J39" s="5">
        <f t="shared" si="4"/>
        <v>22</v>
      </c>
      <c r="K39" s="18">
        <f t="shared" si="5"/>
        <v>2.0663417296745566E-2</v>
      </c>
      <c r="L39" s="5">
        <f t="shared" si="6"/>
        <v>21</v>
      </c>
      <c r="M39" s="30">
        <f t="shared" si="7"/>
        <v>1</v>
      </c>
      <c r="N39" s="4">
        <f t="shared" si="8"/>
        <v>2.0663417296745566E-2</v>
      </c>
    </row>
    <row r="40" spans="1:14" x14ac:dyDescent="0.25">
      <c r="A40" s="5">
        <v>52</v>
      </c>
      <c r="B40" s="5" t="s">
        <v>78</v>
      </c>
      <c r="C40" s="6">
        <v>0.77658536585365856</v>
      </c>
      <c r="D40" s="6">
        <v>0.76511627906976742</v>
      </c>
      <c r="E40" s="6">
        <f t="shared" si="0"/>
        <v>1.4989991845207259E-2</v>
      </c>
      <c r="F40" s="6">
        <f t="shared" si="1"/>
        <v>1.4989991845207259E-2</v>
      </c>
      <c r="G40" s="5">
        <f t="shared" si="2"/>
        <v>5</v>
      </c>
      <c r="H40" s="6">
        <v>0.77135278514588856</v>
      </c>
      <c r="I40" s="6">
        <f t="shared" si="3"/>
        <v>0.39846232117807967</v>
      </c>
      <c r="J40" s="5">
        <f t="shared" si="4"/>
        <v>17</v>
      </c>
      <c r="K40" s="18">
        <f t="shared" si="5"/>
        <v>5.9729469450817705E-3</v>
      </c>
      <c r="L40" s="5">
        <f t="shared" si="6"/>
        <v>7</v>
      </c>
      <c r="M40" s="30">
        <f t="shared" si="7"/>
        <v>1</v>
      </c>
      <c r="N40" s="4">
        <f t="shared" si="8"/>
        <v>5.9729469450817705E-3</v>
      </c>
    </row>
    <row r="41" spans="1:14" x14ac:dyDescent="0.25">
      <c r="A41" s="5">
        <v>54</v>
      </c>
      <c r="B41" s="5" t="s">
        <v>79</v>
      </c>
      <c r="C41" s="6">
        <v>0.75412453432676951</v>
      </c>
      <c r="D41" s="6">
        <v>0.71069004524886881</v>
      </c>
      <c r="E41" s="6">
        <f t="shared" si="0"/>
        <v>6.1115938471729761E-2</v>
      </c>
      <c r="F41" s="6">
        <f t="shared" si="1"/>
        <v>6.1115938471729761E-2</v>
      </c>
      <c r="G41" s="5">
        <f t="shared" si="2"/>
        <v>26</v>
      </c>
      <c r="H41" s="6">
        <v>0.73306827529476282</v>
      </c>
      <c r="I41" s="6">
        <f t="shared" si="3"/>
        <v>0.41927202632363481</v>
      </c>
      <c r="J41" s="5">
        <f t="shared" si="4"/>
        <v>20</v>
      </c>
      <c r="K41" s="18">
        <f t="shared" si="5"/>
        <v>2.5624203363712725E-2</v>
      </c>
      <c r="L41" s="5">
        <f t="shared" si="6"/>
        <v>25</v>
      </c>
      <c r="M41" s="30">
        <f t="shared" si="7"/>
        <v>1</v>
      </c>
      <c r="N41" s="4">
        <f t="shared" si="8"/>
        <v>2.5624203363712725E-2</v>
      </c>
    </row>
    <row r="42" spans="1:14" x14ac:dyDescent="0.25">
      <c r="A42" s="5">
        <v>63</v>
      </c>
      <c r="B42" s="5" t="s">
        <v>80</v>
      </c>
      <c r="C42" s="6">
        <v>0.92208857299070535</v>
      </c>
      <c r="D42" s="6">
        <v>0.89864279526422175</v>
      </c>
      <c r="E42" s="6">
        <f t="shared" si="0"/>
        <v>2.6090208311957807E-2</v>
      </c>
      <c r="F42" s="6">
        <f t="shared" si="1"/>
        <v>2.6090208311957807E-2</v>
      </c>
      <c r="G42" s="5">
        <f t="shared" si="2"/>
        <v>10</v>
      </c>
      <c r="H42" s="6">
        <v>0.91068670130599638</v>
      </c>
      <c r="I42" s="6">
        <f t="shared" si="3"/>
        <v>0.33749808883300486</v>
      </c>
      <c r="J42" s="5">
        <f t="shared" si="4"/>
        <v>5</v>
      </c>
      <c r="K42" s="18">
        <f t="shared" si="5"/>
        <v>8.8053954425407373E-3</v>
      </c>
      <c r="L42" s="5">
        <f t="shared" si="6"/>
        <v>10</v>
      </c>
      <c r="M42" s="30">
        <f t="shared" si="7"/>
        <v>1</v>
      </c>
      <c r="N42" s="4">
        <f t="shared" si="8"/>
        <v>8.8053954425407373E-3</v>
      </c>
    </row>
    <row r="43" spans="1:14" x14ac:dyDescent="0.25">
      <c r="A43" s="5">
        <v>66</v>
      </c>
      <c r="B43" s="5" t="s">
        <v>81</v>
      </c>
      <c r="C43" s="6">
        <v>0.9232700892857143</v>
      </c>
      <c r="D43" s="6">
        <v>0.91200987959246682</v>
      </c>
      <c r="E43" s="6">
        <f t="shared" si="0"/>
        <v>1.2346587405696881E-2</v>
      </c>
      <c r="F43" s="6">
        <f t="shared" si="1"/>
        <v>1.2346587405696881E-2</v>
      </c>
      <c r="G43" s="5">
        <f t="shared" si="2"/>
        <v>4</v>
      </c>
      <c r="H43" s="6">
        <v>0.91792466656895788</v>
      </c>
      <c r="I43" s="6">
        <f t="shared" si="3"/>
        <v>0.33483686887426911</v>
      </c>
      <c r="J43" s="5">
        <f t="shared" si="4"/>
        <v>3</v>
      </c>
      <c r="K43" s="18">
        <f t="shared" si="5"/>
        <v>4.1340926682060294E-3</v>
      </c>
      <c r="L43" s="5">
        <f t="shared" si="6"/>
        <v>4</v>
      </c>
      <c r="M43" s="30">
        <f t="shared" si="7"/>
        <v>1</v>
      </c>
      <c r="N43" s="4">
        <f t="shared" si="8"/>
        <v>4.1340926682060294E-3</v>
      </c>
    </row>
    <row r="44" spans="1:14" x14ac:dyDescent="0.25">
      <c r="A44" s="5">
        <v>68</v>
      </c>
      <c r="B44" s="5" t="s">
        <v>82</v>
      </c>
      <c r="C44" s="6">
        <v>0.85095600092144663</v>
      </c>
      <c r="D44" s="6">
        <v>0.82639743905442009</v>
      </c>
      <c r="E44" s="6">
        <f t="shared" si="0"/>
        <v>2.971761613289475E-2</v>
      </c>
      <c r="F44" s="6">
        <f t="shared" si="1"/>
        <v>2.971761613289475E-2</v>
      </c>
      <c r="G44" s="5">
        <f t="shared" si="2"/>
        <v>14</v>
      </c>
      <c r="H44" s="6">
        <v>0.83908593192097125</v>
      </c>
      <c r="I44" s="6">
        <f t="shared" si="3"/>
        <v>0.36629743095890133</v>
      </c>
      <c r="J44" s="5">
        <f t="shared" si="4"/>
        <v>11</v>
      </c>
      <c r="K44" s="18">
        <f t="shared" si="5"/>
        <v>1.0885486443702146E-2</v>
      </c>
      <c r="L44" s="5">
        <f t="shared" si="6"/>
        <v>13</v>
      </c>
      <c r="M44" s="30">
        <f t="shared" si="7"/>
        <v>1</v>
      </c>
      <c r="N44" s="4">
        <f t="shared" si="8"/>
        <v>1.0885486443702146E-2</v>
      </c>
    </row>
    <row r="45" spans="1:14" x14ac:dyDescent="0.25">
      <c r="A45" s="5">
        <v>70</v>
      </c>
      <c r="B45" s="5" t="s">
        <v>83</v>
      </c>
      <c r="C45" s="6">
        <v>0.87404761904761907</v>
      </c>
      <c r="D45" s="6">
        <v>0.85717691940867902</v>
      </c>
      <c r="E45" s="6">
        <f t="shared" si="0"/>
        <v>1.9681700774885843E-2</v>
      </c>
      <c r="F45" s="6">
        <f t="shared" si="1"/>
        <v>1.9681700774885843E-2</v>
      </c>
      <c r="G45" s="5">
        <f t="shared" si="2"/>
        <v>9</v>
      </c>
      <c r="H45" s="6">
        <v>0.86561829878484631</v>
      </c>
      <c r="I45" s="6">
        <f t="shared" si="3"/>
        <v>0.35506992128963988</v>
      </c>
      <c r="J45" s="5">
        <f t="shared" si="4"/>
        <v>7</v>
      </c>
      <c r="K45" s="18">
        <f t="shared" si="5"/>
        <v>6.9883799449849604E-3</v>
      </c>
      <c r="L45" s="5">
        <f t="shared" si="6"/>
        <v>9</v>
      </c>
      <c r="M45" s="30">
        <f t="shared" si="7"/>
        <v>1</v>
      </c>
      <c r="N45" s="4">
        <f t="shared" si="8"/>
        <v>6.9883799449849604E-3</v>
      </c>
    </row>
    <row r="46" spans="1:14" x14ac:dyDescent="0.25">
      <c r="A46" s="5">
        <v>73</v>
      </c>
      <c r="B46" s="5" t="s">
        <v>84</v>
      </c>
      <c r="C46" s="6">
        <v>0.80863385101342455</v>
      </c>
      <c r="D46" s="6">
        <v>0.78658709860755893</v>
      </c>
      <c r="E46" s="6">
        <f t="shared" si="0"/>
        <v>2.802836767205243E-2</v>
      </c>
      <c r="F46" s="6">
        <f t="shared" si="1"/>
        <v>2.802836767205243E-2</v>
      </c>
      <c r="G46" s="5">
        <f t="shared" si="2"/>
        <v>11</v>
      </c>
      <c r="H46" s="6">
        <v>0.79803224924842853</v>
      </c>
      <c r="I46" s="6">
        <f t="shared" si="3"/>
        <v>0.38514110364069676</v>
      </c>
      <c r="J46" s="5">
        <f t="shared" si="4"/>
        <v>16</v>
      </c>
      <c r="K46" s="18">
        <f t="shared" si="5"/>
        <v>1.07948764584615E-2</v>
      </c>
      <c r="L46" s="5">
        <f t="shared" si="6"/>
        <v>11</v>
      </c>
      <c r="M46" s="30">
        <f t="shared" si="7"/>
        <v>1</v>
      </c>
      <c r="N46" s="4">
        <f t="shared" si="8"/>
        <v>1.07948764584615E-2</v>
      </c>
    </row>
    <row r="47" spans="1:14" x14ac:dyDescent="0.25">
      <c r="A47" s="5">
        <v>76</v>
      </c>
      <c r="B47" s="5" t="s">
        <v>85</v>
      </c>
      <c r="C47" s="6">
        <v>0.92431706224809673</v>
      </c>
      <c r="D47" s="6">
        <v>0.90968553459119494</v>
      </c>
      <c r="E47" s="6">
        <f t="shared" si="0"/>
        <v>1.6084159965759019E-2</v>
      </c>
      <c r="F47" s="6">
        <f t="shared" si="1"/>
        <v>1.6084159965759019E-2</v>
      </c>
      <c r="G47" s="5">
        <f t="shared" si="2"/>
        <v>6</v>
      </c>
      <c r="H47" s="6">
        <v>0.91742684516052597</v>
      </c>
      <c r="I47" s="6">
        <f t="shared" si="3"/>
        <v>0.33501856070347297</v>
      </c>
      <c r="J47" s="5">
        <f t="shared" si="4"/>
        <v>4</v>
      </c>
      <c r="K47" s="18">
        <f t="shared" si="5"/>
        <v>5.3884921218530077E-3</v>
      </c>
      <c r="L47" s="5">
        <f t="shared" si="6"/>
        <v>5</v>
      </c>
      <c r="M47" s="30">
        <f t="shared" si="7"/>
        <v>1</v>
      </c>
      <c r="N47" s="4">
        <f t="shared" si="8"/>
        <v>5.3884921218530077E-3</v>
      </c>
    </row>
    <row r="48" spans="1:14" x14ac:dyDescent="0.25">
      <c r="A48" s="5">
        <v>81</v>
      </c>
      <c r="B48" s="5" t="s">
        <v>86</v>
      </c>
      <c r="C48" s="6">
        <v>0.70631850419084463</v>
      </c>
      <c r="D48" s="6">
        <v>0.65911504424778766</v>
      </c>
      <c r="E48" s="6">
        <f t="shared" si="0"/>
        <v>7.1616420160653019E-2</v>
      </c>
      <c r="F48" s="6">
        <f t="shared" si="1"/>
        <v>7.1616420160653019E-2</v>
      </c>
      <c r="G48" s="5">
        <f t="shared" si="2"/>
        <v>30</v>
      </c>
      <c r="H48" s="6">
        <v>0.68381980765986161</v>
      </c>
      <c r="I48" s="6">
        <f t="shared" si="3"/>
        <v>0.44946785362685576</v>
      </c>
      <c r="J48" s="5">
        <f t="shared" si="4"/>
        <v>23</v>
      </c>
      <c r="K48" s="18">
        <f t="shared" si="5"/>
        <v>3.218927865404779E-2</v>
      </c>
      <c r="L48" s="5">
        <f t="shared" si="6"/>
        <v>26</v>
      </c>
      <c r="M48" s="30">
        <f t="shared" si="7"/>
        <v>1</v>
      </c>
      <c r="N48" s="4">
        <f t="shared" si="8"/>
        <v>3.218927865404779E-2</v>
      </c>
    </row>
    <row r="49" spans="1:26" x14ac:dyDescent="0.25">
      <c r="A49" s="5">
        <v>85</v>
      </c>
      <c r="B49" s="5" t="s">
        <v>87</v>
      </c>
      <c r="C49" s="6">
        <v>0.72646969235455372</v>
      </c>
      <c r="D49" s="6">
        <v>0.68628678772698815</v>
      </c>
      <c r="E49" s="6">
        <f t="shared" si="0"/>
        <v>5.8551184936334141E-2</v>
      </c>
      <c r="F49" s="6">
        <f t="shared" si="1"/>
        <v>5.8551184936334141E-2</v>
      </c>
      <c r="G49" s="5">
        <f t="shared" si="2"/>
        <v>24</v>
      </c>
      <c r="H49" s="6">
        <v>0.7066543152694148</v>
      </c>
      <c r="I49" s="6">
        <f t="shared" si="3"/>
        <v>0.43494395289898852</v>
      </c>
      <c r="J49" s="5">
        <f t="shared" si="4"/>
        <v>21</v>
      </c>
      <c r="K49" s="18">
        <f t="shared" si="5"/>
        <v>2.5466483823128883E-2</v>
      </c>
      <c r="L49" s="5">
        <f t="shared" si="6"/>
        <v>24</v>
      </c>
      <c r="M49" s="30">
        <f t="shared" si="7"/>
        <v>1</v>
      </c>
      <c r="N49" s="4">
        <f t="shared" si="8"/>
        <v>2.5466483823128883E-2</v>
      </c>
    </row>
    <row r="50" spans="1:26" x14ac:dyDescent="0.25">
      <c r="A50" s="5">
        <v>86</v>
      </c>
      <c r="B50" s="5" t="s">
        <v>88</v>
      </c>
      <c r="C50" s="6">
        <v>0.65211307024909038</v>
      </c>
      <c r="D50" s="6">
        <v>0.63153013910355482</v>
      </c>
      <c r="E50" s="6">
        <f t="shared" si="0"/>
        <v>3.25921596944726E-2</v>
      </c>
      <c r="F50" s="6">
        <f t="shared" si="1"/>
        <v>3.25921596944726E-2</v>
      </c>
      <c r="G50" s="5">
        <f t="shared" si="2"/>
        <v>17</v>
      </c>
      <c r="H50" s="6">
        <v>0.64233254994124556</v>
      </c>
      <c r="I50" s="6">
        <f t="shared" si="3"/>
        <v>0.4784982813723534</v>
      </c>
      <c r="J50" s="5">
        <f t="shared" si="4"/>
        <v>24</v>
      </c>
      <c r="K50" s="18">
        <f t="shared" si="5"/>
        <v>1.5595292400018425E-2</v>
      </c>
      <c r="L50" s="5">
        <f t="shared" si="6"/>
        <v>18</v>
      </c>
      <c r="M50" s="30">
        <f t="shared" si="7"/>
        <v>1</v>
      </c>
      <c r="N50" s="4">
        <f t="shared" si="8"/>
        <v>1.5595292400018425E-2</v>
      </c>
    </row>
    <row r="51" spans="1:26" x14ac:dyDescent="0.25">
      <c r="A51" s="12">
        <v>88</v>
      </c>
      <c r="B51" s="13" t="s">
        <v>89</v>
      </c>
      <c r="C51" s="6">
        <v>0.50924369747899156</v>
      </c>
      <c r="D51" s="6">
        <v>0.49427480916030536</v>
      </c>
      <c r="E51" s="14">
        <f t="shared" si="0"/>
        <v>3.0284546250932701E-2</v>
      </c>
      <c r="F51" s="14">
        <f t="shared" si="1"/>
        <v>3.0284546250932701E-2</v>
      </c>
      <c r="G51" s="12">
        <f t="shared" si="2"/>
        <v>15</v>
      </c>
      <c r="H51" s="6">
        <v>0.50223413762287761</v>
      </c>
      <c r="I51" s="14">
        <f t="shared" si="3"/>
        <v>0.61197556715508861</v>
      </c>
      <c r="J51" s="12">
        <f t="shared" si="4"/>
        <v>28</v>
      </c>
      <c r="K51" s="19">
        <f t="shared" si="5"/>
        <v>1.8533402367949051E-2</v>
      </c>
      <c r="L51" s="12">
        <f t="shared" si="6"/>
        <v>20</v>
      </c>
      <c r="M51" s="30">
        <f t="shared" si="7"/>
        <v>1</v>
      </c>
      <c r="N51" s="4">
        <f t="shared" si="8"/>
        <v>1.8533402367949051E-2</v>
      </c>
    </row>
    <row r="52" spans="1:26" x14ac:dyDescent="0.25">
      <c r="A52" s="5">
        <v>91</v>
      </c>
      <c r="B52" s="5" t="s">
        <v>90</v>
      </c>
      <c r="C52" s="6">
        <v>0.41352345906163751</v>
      </c>
      <c r="D52" s="6">
        <v>0.40207156308851222</v>
      </c>
      <c r="E52" s="6">
        <f t="shared" si="0"/>
        <v>2.8482233076016536E-2</v>
      </c>
      <c r="F52" s="6">
        <f t="shared" si="1"/>
        <v>2.8482233076016536E-2</v>
      </c>
      <c r="G52" s="5">
        <f t="shared" si="2"/>
        <v>12</v>
      </c>
      <c r="H52" s="6">
        <v>0.40786412284783619</v>
      </c>
      <c r="I52" s="6">
        <f t="shared" si="3"/>
        <v>0.75357209423167071</v>
      </c>
      <c r="J52" s="5">
        <f t="shared" si="4"/>
        <v>31</v>
      </c>
      <c r="K52" s="18">
        <f t="shared" si="5"/>
        <v>2.1463416027488341E-2</v>
      </c>
      <c r="L52" s="5">
        <f t="shared" si="6"/>
        <v>22</v>
      </c>
      <c r="M52" s="30">
        <f t="shared" si="7"/>
        <v>1</v>
      </c>
      <c r="N52" s="4">
        <f t="shared" si="8"/>
        <v>2.1463416027488341E-2</v>
      </c>
    </row>
    <row r="53" spans="1:26" x14ac:dyDescent="0.25">
      <c r="A53" s="5">
        <v>94</v>
      </c>
      <c r="B53" s="5" t="s">
        <v>91</v>
      </c>
      <c r="C53" s="6">
        <v>0.3273750413770275</v>
      </c>
      <c r="D53" s="6">
        <v>0.31118530884808016</v>
      </c>
      <c r="E53" s="6">
        <f t="shared" si="0"/>
        <v>5.2026018159009965E-2</v>
      </c>
      <c r="F53" s="6">
        <f t="shared" si="1"/>
        <v>5.2026018159009965E-2</v>
      </c>
      <c r="G53" s="5">
        <f t="shared" si="2"/>
        <v>23</v>
      </c>
      <c r="H53" s="6">
        <v>0.3193151595744681</v>
      </c>
      <c r="I53" s="6">
        <f t="shared" si="3"/>
        <v>0.96254440793227825</v>
      </c>
      <c r="J53" s="5">
        <f t="shared" si="4"/>
        <v>32</v>
      </c>
      <c r="K53" s="18">
        <f t="shared" si="5"/>
        <v>5.0077352845938207E-2</v>
      </c>
      <c r="L53" s="5">
        <f t="shared" si="6"/>
        <v>31</v>
      </c>
      <c r="M53" s="30">
        <f t="shared" si="7"/>
        <v>1</v>
      </c>
      <c r="N53" s="4">
        <f t="shared" si="8"/>
        <v>5.0077352845938207E-2</v>
      </c>
    </row>
    <row r="54" spans="1:26" x14ac:dyDescent="0.25">
      <c r="A54" s="5">
        <v>95</v>
      </c>
      <c r="B54" s="5" t="s">
        <v>92</v>
      </c>
      <c r="C54" s="6">
        <v>0.53543563068920674</v>
      </c>
      <c r="D54" s="6">
        <v>0.4990494296577947</v>
      </c>
      <c r="E54" s="6">
        <f t="shared" si="0"/>
        <v>7.2911016161991374E-2</v>
      </c>
      <c r="F54" s="6">
        <f t="shared" si="1"/>
        <v>7.2911016161991374E-2</v>
      </c>
      <c r="G54" s="5">
        <f t="shared" si="2"/>
        <v>31</v>
      </c>
      <c r="H54" s="6">
        <v>0.51700898587933253</v>
      </c>
      <c r="I54" s="6">
        <f>MIN($H$24:$H$56)/H54</f>
        <v>0.59448680702068601</v>
      </c>
      <c r="J54" s="5">
        <f t="shared" si="4"/>
        <v>26</v>
      </c>
      <c r="K54" s="18">
        <f t="shared" si="5"/>
        <v>4.3344637194775888E-2</v>
      </c>
      <c r="L54" s="5">
        <f t="shared" si="6"/>
        <v>30</v>
      </c>
      <c r="M54" s="30">
        <f t="shared" si="7"/>
        <v>1</v>
      </c>
      <c r="N54" s="4">
        <f t="shared" si="8"/>
        <v>4.3344637194775888E-2</v>
      </c>
    </row>
    <row r="55" spans="1:26" x14ac:dyDescent="0.25">
      <c r="A55" s="5">
        <v>97</v>
      </c>
      <c r="B55" s="5" t="s">
        <v>93</v>
      </c>
      <c r="C55" s="6">
        <v>0.47550432276657062</v>
      </c>
      <c r="D55" s="6">
        <v>0.43757625050833671</v>
      </c>
      <c r="E55" s="6">
        <f t="shared" si="0"/>
        <v>8.6677629816911891E-2</v>
      </c>
      <c r="F55" s="6">
        <f t="shared" si="1"/>
        <v>8.6677629816911891E-2</v>
      </c>
      <c r="G55" s="5">
        <f t="shared" si="2"/>
        <v>32</v>
      </c>
      <c r="H55" s="6">
        <v>0.45642389525368249</v>
      </c>
      <c r="I55" s="6">
        <f t="shared" si="3"/>
        <v>0.67339818184930489</v>
      </c>
      <c r="J55" s="5">
        <f>RANK(I55,$I$24:$I$56,1)</f>
        <v>30</v>
      </c>
      <c r="K55" s="18">
        <f t="shared" si="5"/>
        <v>5.8368558325715567E-2</v>
      </c>
      <c r="L55" s="5">
        <f t="shared" si="6"/>
        <v>32</v>
      </c>
      <c r="M55" s="30">
        <f t="shared" si="7"/>
        <v>1</v>
      </c>
      <c r="N55" s="4">
        <f t="shared" si="8"/>
        <v>5.8368558325715567E-2</v>
      </c>
    </row>
    <row r="56" spans="1:26" x14ac:dyDescent="0.25">
      <c r="A56" s="5">
        <v>99</v>
      </c>
      <c r="B56" s="5" t="s">
        <v>94</v>
      </c>
      <c r="C56" s="6">
        <v>0.50075471698113205</v>
      </c>
      <c r="D56" s="6">
        <v>0.47131782945736433</v>
      </c>
      <c r="E56" s="6">
        <f t="shared" si="0"/>
        <v>6.2456554121151905E-2</v>
      </c>
      <c r="F56" s="6">
        <f t="shared" si="1"/>
        <v>6.2456554121151905E-2</v>
      </c>
      <c r="G56" s="5">
        <f t="shared" si="2"/>
        <v>27</v>
      </c>
      <c r="H56" s="6">
        <v>0.48623326959847035</v>
      </c>
      <c r="I56" s="6">
        <f t="shared" si="3"/>
        <v>0.63211433777499426</v>
      </c>
      <c r="J56" s="5">
        <f t="shared" si="4"/>
        <v>29</v>
      </c>
      <c r="K56" s="18">
        <f t="shared" si="5"/>
        <v>3.9479683348000026E-2</v>
      </c>
      <c r="L56" s="5">
        <f t="shared" si="6"/>
        <v>29</v>
      </c>
      <c r="M56" s="30">
        <f t="shared" si="7"/>
        <v>1</v>
      </c>
      <c r="N56" s="4">
        <f t="shared" si="8"/>
        <v>3.9479683348000026E-2</v>
      </c>
    </row>
    <row r="57" spans="1:26" customFormat="1" ht="13.35" customHeight="1" x14ac:dyDescent="0.25">
      <c r="A57" s="25" t="s">
        <v>95</v>
      </c>
      <c r="B57" s="25"/>
      <c r="C57" s="25"/>
      <c r="D57" s="25"/>
      <c r="E57" s="25"/>
      <c r="F57" s="25"/>
      <c r="G57" s="25"/>
      <c r="H57" s="25"/>
      <c r="I57" s="25"/>
      <c r="J57" s="25"/>
      <c r="K57" s="25"/>
      <c r="L57" s="25"/>
      <c r="M57" s="25"/>
      <c r="N57" s="4"/>
      <c r="O57" s="4"/>
      <c r="P57" s="4"/>
      <c r="Q57" s="4"/>
      <c r="R57" s="4"/>
      <c r="S57" s="4"/>
      <c r="T57" s="4"/>
      <c r="U57" s="4"/>
      <c r="V57" s="4"/>
      <c r="W57" s="4"/>
      <c r="X57" s="4"/>
      <c r="Y57" s="4"/>
      <c r="Z57" s="4"/>
    </row>
    <row r="58" spans="1:26" customFormat="1" ht="13.35" customHeight="1" x14ac:dyDescent="0.25">
      <c r="A58" s="26" t="s">
        <v>96</v>
      </c>
      <c r="B58" s="26"/>
      <c r="C58" s="16">
        <f>AVERAGE(C24:C56)</f>
        <v>0.73323560179755332</v>
      </c>
      <c r="D58" s="16">
        <f>AVERAGE(D24:D56)</f>
        <v>0.70811125210528125</v>
      </c>
      <c r="E58" s="16">
        <f>AVERAGE(E24:E56)</f>
        <v>4.0674340841323209E-2</v>
      </c>
      <c r="F58" s="16">
        <f>AVERAGE(F24:F56)</f>
        <v>4.0696894838378211E-2</v>
      </c>
      <c r="G58" s="15" t="s">
        <v>97</v>
      </c>
      <c r="H58" s="16">
        <f>AVERAGE(H24:H56)</f>
        <v>0.72103816872930071</v>
      </c>
      <c r="I58" s="16">
        <f>AVERAGE(I24:I56)</f>
        <v>0.46748137045962829</v>
      </c>
      <c r="J58" s="15" t="s">
        <v>97</v>
      </c>
      <c r="K58" s="16">
        <f>AVERAGE(K24:K56)</f>
        <v>2.2185319170636358E-2</v>
      </c>
      <c r="L58" s="15" t="s">
        <v>97</v>
      </c>
      <c r="M58" s="16">
        <f>AVERAGE(M24:M56)</f>
        <v>0.93939393939393945</v>
      </c>
      <c r="N58" s="4"/>
      <c r="O58" s="4"/>
      <c r="P58" s="4"/>
      <c r="Q58" s="4"/>
      <c r="R58" s="4"/>
      <c r="S58" s="4"/>
      <c r="T58" s="4"/>
      <c r="U58" s="4"/>
      <c r="V58" s="4"/>
      <c r="W58" s="4"/>
      <c r="X58" s="4"/>
      <c r="Y58" s="4"/>
      <c r="Z58" s="4"/>
    </row>
    <row r="59" spans="1:26" customFormat="1" ht="13.35" customHeight="1" x14ac:dyDescent="0.25">
      <c r="A59" s="26" t="s">
        <v>98</v>
      </c>
      <c r="B59" s="26"/>
      <c r="C59" s="16">
        <f>_xlfn.STDEV.S(C24:C56)</f>
        <v>0.18374062089794668</v>
      </c>
      <c r="D59" s="16">
        <f>_xlfn.STDEV.S(D24:D56)</f>
        <v>0.18754370399094644</v>
      </c>
      <c r="E59" s="16">
        <f>_xlfn.STDEV.S(E24:E56)</f>
        <v>2.7995067732131288E-2</v>
      </c>
      <c r="F59" s="16">
        <f>_xlfn.STDEV.S(F24:F56)</f>
        <v>2.7961244951900444E-2</v>
      </c>
      <c r="G59" s="15" t="s">
        <v>97</v>
      </c>
      <c r="H59" s="16">
        <f>_xlfn.STDEV.S(H24:H56)</f>
        <v>0.18549846839348977</v>
      </c>
      <c r="I59" s="16">
        <f>_xlfn.STDEV.S(I24:I56)</f>
        <v>0.1734487109032336</v>
      </c>
      <c r="J59" s="15" t="s">
        <v>97</v>
      </c>
      <c r="K59" s="16">
        <f>_xlfn.STDEV.S(K24:K56)</f>
        <v>2.5169868724576376E-2</v>
      </c>
      <c r="L59" s="15" t="s">
        <v>97</v>
      </c>
      <c r="M59" s="16">
        <f>_xlfn.STDEV.S(M24:M56)</f>
        <v>0.3481553119113957</v>
      </c>
      <c r="N59" s="4"/>
      <c r="O59" s="4"/>
      <c r="P59" s="4"/>
      <c r="Q59" s="4"/>
      <c r="R59" s="4"/>
      <c r="S59" s="4"/>
      <c r="T59" s="4"/>
      <c r="U59" s="4"/>
      <c r="V59" s="4"/>
      <c r="W59" s="4"/>
      <c r="X59" s="4"/>
      <c r="Y59" s="4"/>
      <c r="Z59" s="4"/>
    </row>
    <row r="60" spans="1:26" customFormat="1" ht="13.35" customHeight="1" x14ac:dyDescent="0.25">
      <c r="A60" s="26" t="s">
        <v>99</v>
      </c>
      <c r="B60" s="26"/>
      <c r="C60" s="16">
        <f>_xlfn.VAR.S(C24:C56)</f>
        <v>3.3760615767962965E-2</v>
      </c>
      <c r="D60" s="16">
        <f>_xlfn.VAR.S(D24:D56)</f>
        <v>3.5172640906643737E-2</v>
      </c>
      <c r="E60" s="16">
        <f>_xlfn.VAR.S(E24:E56)</f>
        <v>7.8372381732661855E-4</v>
      </c>
      <c r="F60" s="16">
        <f>_xlfn.VAR.S(F24:F56)</f>
        <v>7.8183121926017813E-4</v>
      </c>
      <c r="G60" s="15" t="s">
        <v>97</v>
      </c>
      <c r="H60" s="16">
        <f>_xlfn.VAR.S(H24:H56)</f>
        <v>3.4409681776330525E-2</v>
      </c>
      <c r="I60" s="16">
        <f>_xlfn.VAR.S(I24:I56)</f>
        <v>3.0084455313993508E-2</v>
      </c>
      <c r="J60" s="15" t="s">
        <v>97</v>
      </c>
      <c r="K60" s="16">
        <f>_xlfn.VAR.S(K24:K56)</f>
        <v>6.3352229161240802E-4</v>
      </c>
      <c r="L60" s="15" t="s">
        <v>97</v>
      </c>
      <c r="M60" s="16">
        <f>_xlfn.VAR.S(M24:M56)</f>
        <v>0.12121212121212122</v>
      </c>
      <c r="N60" s="4"/>
      <c r="O60" s="4"/>
      <c r="P60" s="4"/>
      <c r="Q60" s="4"/>
      <c r="R60" s="4"/>
      <c r="S60" s="4"/>
      <c r="T60" s="4"/>
      <c r="U60" s="4"/>
      <c r="V60" s="4"/>
      <c r="W60" s="4"/>
      <c r="X60" s="4"/>
      <c r="Y60" s="4"/>
      <c r="Z60" s="4"/>
    </row>
    <row r="61" spans="1:26" customFormat="1" ht="13.35" customHeight="1" x14ac:dyDescent="0.25">
      <c r="A61" s="26" t="s">
        <v>100</v>
      </c>
      <c r="B61" s="26"/>
      <c r="C61" s="16">
        <f>MAX(C24:C56)</f>
        <v>0.9503208445456427</v>
      </c>
      <c r="D61" s="16">
        <f>MAX(D24:D56)</f>
        <v>0.9506746295067463</v>
      </c>
      <c r="E61" s="16">
        <f>MAX(E24:E56)</f>
        <v>0.1368971691477151</v>
      </c>
      <c r="F61" s="16">
        <f>MAX(F24:F56)</f>
        <v>0.1368971691477151</v>
      </c>
      <c r="G61" s="15" t="s">
        <v>97</v>
      </c>
      <c r="H61" s="16">
        <f>MAX(H24:H56)</f>
        <v>0.950491873396065</v>
      </c>
      <c r="I61" s="16">
        <f>MAX(I24:I56)</f>
        <v>1</v>
      </c>
      <c r="J61" s="15" t="s">
        <v>97</v>
      </c>
      <c r="K61" s="16">
        <f>MAX(K24:K56)</f>
        <v>0.1368971691477151</v>
      </c>
      <c r="L61" s="15" t="s">
        <v>97</v>
      </c>
      <c r="M61" s="16">
        <f>MAX(M24:M56)</f>
        <v>1</v>
      </c>
      <c r="N61" s="4"/>
      <c r="O61" s="4"/>
      <c r="P61" s="4"/>
      <c r="Q61" s="4"/>
      <c r="R61" s="4"/>
      <c r="S61" s="4"/>
      <c r="T61" s="4"/>
      <c r="U61" s="4"/>
      <c r="V61" s="4"/>
      <c r="W61" s="4"/>
      <c r="X61" s="4"/>
      <c r="Y61" s="4"/>
      <c r="Z61" s="4"/>
    </row>
    <row r="62" spans="1:26" customFormat="1" ht="13.35" customHeight="1" x14ac:dyDescent="0.25">
      <c r="A62" s="26" t="s">
        <v>101</v>
      </c>
      <c r="B62" s="26"/>
      <c r="C62" s="16">
        <f>MIN(C24:C56)</f>
        <v>0.32571124700877424</v>
      </c>
      <c r="D62" s="16">
        <f>MIN(D24:D56)</f>
        <v>0.28649138712601996</v>
      </c>
      <c r="E62" s="16">
        <f>MIN(E24:E56)</f>
        <v>-3.7214095140749589E-4</v>
      </c>
      <c r="F62" s="16">
        <f>MIN(F24:F56)</f>
        <v>3.7214095140749589E-4</v>
      </c>
      <c r="G62" s="15" t="s">
        <v>97</v>
      </c>
      <c r="H62" s="16">
        <f>MIN(H24:H56)</f>
        <v>0.30735502121640734</v>
      </c>
      <c r="I62" s="16">
        <f>MIN(I24:I56)</f>
        <v>0.32336417576958504</v>
      </c>
      <c r="J62" s="15" t="s">
        <v>97</v>
      </c>
      <c r="K62" s="16">
        <f>MIN(K24:K56)</f>
        <v>1.203370520219941E-4</v>
      </c>
      <c r="L62" s="15" t="s">
        <v>97</v>
      </c>
      <c r="M62" s="16">
        <f>MIN(M24:M56)</f>
        <v>-1</v>
      </c>
      <c r="N62" s="4"/>
      <c r="O62" s="4"/>
      <c r="P62" s="4"/>
      <c r="Q62" s="4"/>
      <c r="R62" s="4"/>
      <c r="S62" s="4"/>
      <c r="T62" s="4"/>
      <c r="U62" s="4"/>
      <c r="V62" s="4"/>
      <c r="W62" s="4"/>
      <c r="X62" s="4"/>
      <c r="Y62" s="4"/>
      <c r="Z62" s="4"/>
    </row>
    <row r="63" spans="1:26" ht="18.75" x14ac:dyDescent="0.25">
      <c r="A63" s="22" t="s">
        <v>102</v>
      </c>
      <c r="B63" s="22"/>
      <c r="C63" s="22"/>
      <c r="D63" s="22"/>
      <c r="E63" s="22"/>
      <c r="F63" s="22"/>
      <c r="G63" s="22"/>
      <c r="H63" s="22"/>
      <c r="I63" s="22"/>
      <c r="J63" s="22"/>
      <c r="K63" s="22"/>
      <c r="L63" s="22"/>
      <c r="M63" s="22"/>
    </row>
    <row r="64" spans="1:26" ht="43.7" customHeight="1" x14ac:dyDescent="0.25">
      <c r="A64" s="28"/>
      <c r="B64" s="28"/>
      <c r="C64" s="28"/>
      <c r="D64" s="28"/>
      <c r="E64" s="28"/>
      <c r="F64" s="28"/>
      <c r="G64" s="28"/>
      <c r="H64" s="28"/>
      <c r="I64" s="28"/>
      <c r="J64" s="28"/>
      <c r="K64" s="28"/>
      <c r="L64" s="28"/>
      <c r="M64" s="28"/>
    </row>
  </sheetData>
  <mergeCells count="20">
    <mergeCell ref="B18:M18"/>
    <mergeCell ref="A14:M14"/>
    <mergeCell ref="B15:F15"/>
    <mergeCell ref="H15:M15"/>
    <mergeCell ref="B16:M16"/>
    <mergeCell ref="B17:M17"/>
    <mergeCell ref="A63:M63"/>
    <mergeCell ref="A64:M64"/>
    <mergeCell ref="B19:M19"/>
    <mergeCell ref="B20:M20"/>
    <mergeCell ref="B21:D21"/>
    <mergeCell ref="F21:I21"/>
    <mergeCell ref="K21:M21"/>
    <mergeCell ref="A22:M22"/>
    <mergeCell ref="A57:M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8B306-302D-471D-9F95-834140EE3D72}">
  <dimension ref="A14:Z64"/>
  <sheetViews>
    <sheetView zoomScale="80" zoomScaleNormal="80" workbookViewId="0"/>
  </sheetViews>
  <sheetFormatPr baseColWidth="10" defaultColWidth="10.625" defaultRowHeight="15" x14ac:dyDescent="0.25"/>
  <cols>
    <col min="1" max="1" width="16.125" style="7" customWidth="1"/>
    <col min="2" max="12" width="13.375" style="7" customWidth="1"/>
    <col min="13" max="14" width="10.625" style="1"/>
    <col min="15" max="15" width="10.625" style="1" customWidth="1"/>
    <col min="16" max="16384" width="10.625" style="1"/>
  </cols>
  <sheetData>
    <row r="14" spans="1:13" ht="18.75" x14ac:dyDescent="0.25">
      <c r="A14" s="22" t="s">
        <v>35</v>
      </c>
      <c r="B14" s="22"/>
      <c r="C14" s="22"/>
      <c r="D14" s="22"/>
      <c r="E14" s="22"/>
      <c r="F14" s="22"/>
      <c r="G14" s="22"/>
      <c r="H14" s="22"/>
      <c r="I14" s="22"/>
      <c r="J14" s="22"/>
      <c r="K14" s="22"/>
      <c r="L14" s="22"/>
      <c r="M14" s="22"/>
    </row>
    <row r="15" spans="1:13" s="3" customFormat="1" ht="44.1" customHeight="1" x14ac:dyDescent="0.25">
      <c r="A15" s="2" t="s">
        <v>1</v>
      </c>
      <c r="B15" s="24" t="s">
        <v>9</v>
      </c>
      <c r="C15" s="24"/>
      <c r="D15" s="24"/>
      <c r="E15" s="24"/>
      <c r="F15" s="24"/>
      <c r="G15" s="2" t="s">
        <v>3</v>
      </c>
      <c r="H15" s="24" t="s">
        <v>36</v>
      </c>
      <c r="I15" s="24"/>
      <c r="J15" s="24"/>
      <c r="K15" s="24"/>
      <c r="L15" s="24"/>
      <c r="M15" s="24"/>
    </row>
    <row r="16" spans="1:13" s="3" customFormat="1" ht="44.1" customHeight="1" x14ac:dyDescent="0.25">
      <c r="A16" s="2" t="s">
        <v>5</v>
      </c>
      <c r="B16" s="24" t="s">
        <v>16</v>
      </c>
      <c r="C16" s="24"/>
      <c r="D16" s="24"/>
      <c r="E16" s="24"/>
      <c r="F16" s="24"/>
      <c r="G16" s="24"/>
      <c r="H16" s="24"/>
      <c r="I16" s="24"/>
      <c r="J16" s="24"/>
      <c r="K16" s="24"/>
      <c r="L16" s="24"/>
      <c r="M16" s="24"/>
    </row>
    <row r="17" spans="1:14" s="3" customFormat="1" ht="44.1" customHeight="1" x14ac:dyDescent="0.25">
      <c r="A17" s="2" t="s">
        <v>37</v>
      </c>
      <c r="B17" s="24" t="s">
        <v>103</v>
      </c>
      <c r="C17" s="24"/>
      <c r="D17" s="24"/>
      <c r="E17" s="24"/>
      <c r="F17" s="24"/>
      <c r="G17" s="24"/>
      <c r="H17" s="24"/>
      <c r="I17" s="24"/>
      <c r="J17" s="24"/>
      <c r="K17" s="24"/>
      <c r="L17" s="24"/>
      <c r="M17" s="24"/>
    </row>
    <row r="18" spans="1:14" s="3" customFormat="1" ht="44.1" customHeight="1" x14ac:dyDescent="0.25">
      <c r="A18" s="2" t="s">
        <v>39</v>
      </c>
      <c r="B18" s="24" t="s">
        <v>133</v>
      </c>
      <c r="C18" s="24"/>
      <c r="D18" s="24"/>
      <c r="E18" s="24"/>
      <c r="F18" s="24"/>
      <c r="G18" s="24"/>
      <c r="H18" s="24"/>
      <c r="I18" s="24"/>
      <c r="J18" s="24"/>
      <c r="K18" s="24"/>
      <c r="L18" s="24"/>
      <c r="M18" s="24"/>
    </row>
    <row r="19" spans="1:14" s="3" customFormat="1" ht="44.1" customHeight="1" x14ac:dyDescent="0.25">
      <c r="A19" s="2" t="s">
        <v>41</v>
      </c>
      <c r="B19" s="24"/>
      <c r="C19" s="24"/>
      <c r="D19" s="24"/>
      <c r="E19" s="24"/>
      <c r="F19" s="24"/>
      <c r="G19" s="24"/>
      <c r="H19" s="24"/>
      <c r="I19" s="24"/>
      <c r="J19" s="24"/>
      <c r="K19" s="24"/>
      <c r="L19" s="24"/>
      <c r="M19" s="24"/>
    </row>
    <row r="20" spans="1:14" s="3" customFormat="1" ht="44.1" customHeight="1" x14ac:dyDescent="0.25">
      <c r="A20" s="2" t="s">
        <v>42</v>
      </c>
      <c r="B20" s="24" t="s">
        <v>124</v>
      </c>
      <c r="C20" s="24"/>
      <c r="D20" s="24"/>
      <c r="E20" s="24"/>
      <c r="F20" s="24"/>
      <c r="G20" s="24"/>
      <c r="H20" s="24"/>
      <c r="I20" s="24"/>
      <c r="J20" s="24"/>
      <c r="K20" s="24"/>
      <c r="L20" s="24"/>
      <c r="M20" s="24"/>
    </row>
    <row r="21" spans="1:14" s="3" customFormat="1" ht="43.7" customHeight="1" x14ac:dyDescent="0.25">
      <c r="A21" s="21" t="s">
        <v>43</v>
      </c>
      <c r="B21" s="24" t="s">
        <v>44</v>
      </c>
      <c r="C21" s="24"/>
      <c r="D21" s="24"/>
      <c r="E21" s="21" t="s">
        <v>45</v>
      </c>
      <c r="F21" s="24" t="s">
        <v>104</v>
      </c>
      <c r="G21" s="24"/>
      <c r="H21" s="24"/>
      <c r="I21" s="24"/>
      <c r="J21" s="2" t="s">
        <v>47</v>
      </c>
      <c r="K21" s="24" t="s">
        <v>13</v>
      </c>
      <c r="L21" s="24"/>
      <c r="M21" s="24"/>
    </row>
    <row r="22" spans="1:14" ht="18.75" x14ac:dyDescent="0.25">
      <c r="A22" s="22" t="s">
        <v>48</v>
      </c>
      <c r="B22" s="22"/>
      <c r="C22" s="22"/>
      <c r="D22" s="22"/>
      <c r="E22" s="22"/>
      <c r="F22" s="22"/>
      <c r="G22" s="22"/>
      <c r="H22" s="22"/>
      <c r="I22" s="22"/>
      <c r="J22" s="22"/>
      <c r="K22" s="22"/>
      <c r="L22" s="22"/>
      <c r="M22" s="22"/>
    </row>
    <row r="23" spans="1:14" s="4" customFormat="1" ht="32.25" customHeight="1" x14ac:dyDescent="0.25">
      <c r="A23" s="2" t="s">
        <v>49</v>
      </c>
      <c r="B23" s="2" t="s">
        <v>50</v>
      </c>
      <c r="C23" s="2" t="s">
        <v>51</v>
      </c>
      <c r="D23" s="2" t="s">
        <v>52</v>
      </c>
      <c r="E23" s="2" t="s">
        <v>53</v>
      </c>
      <c r="F23" s="2" t="s">
        <v>54</v>
      </c>
      <c r="G23" s="2" t="s">
        <v>55</v>
      </c>
      <c r="H23" s="2" t="s">
        <v>56</v>
      </c>
      <c r="I23" s="2" t="s">
        <v>57</v>
      </c>
      <c r="J23" s="2" t="s">
        <v>58</v>
      </c>
      <c r="K23" s="2" t="s">
        <v>59</v>
      </c>
      <c r="L23" s="2" t="s">
        <v>60</v>
      </c>
      <c r="M23" s="2" t="s">
        <v>61</v>
      </c>
    </row>
    <row r="24" spans="1:14" x14ac:dyDescent="0.25">
      <c r="A24" s="5">
        <v>5</v>
      </c>
      <c r="B24" s="5" t="s">
        <v>62</v>
      </c>
      <c r="C24" s="6">
        <v>0.99870991522300034</v>
      </c>
      <c r="D24" s="6">
        <v>0.99697641604515219</v>
      </c>
      <c r="E24" s="20">
        <f>(C24-D24)/D24</f>
        <v>1.7387564539637452E-3</v>
      </c>
      <c r="F24" s="6">
        <f>ABS(E24)</f>
        <v>1.7387564539637452E-3</v>
      </c>
      <c r="G24" s="5">
        <f>RANK(F24,$F$24:$F$56,1)</f>
        <v>11</v>
      </c>
      <c r="H24" s="6">
        <v>0.99788196784442096</v>
      </c>
      <c r="I24" s="6">
        <f>MIN($H$24:$H$56)/H24</f>
        <v>0.58977689108532805</v>
      </c>
      <c r="J24" s="5">
        <f>RANK(I24,$I$24:$I$56,1)</f>
        <v>4</v>
      </c>
      <c r="K24" s="18">
        <f>I24*F24</f>
        <v>1.0254783757732871E-3</v>
      </c>
      <c r="L24" s="5">
        <f>RANK(K24,$K$24:$K$56,1)</f>
        <v>11</v>
      </c>
      <c r="M24" s="30">
        <f>IF(E24&gt;0,1,-1)</f>
        <v>1</v>
      </c>
      <c r="N24" s="4">
        <f>K24*M24</f>
        <v>1.0254783757732871E-3</v>
      </c>
    </row>
    <row r="25" spans="1:14" x14ac:dyDescent="0.25">
      <c r="A25" s="5">
        <v>8</v>
      </c>
      <c r="B25" s="5" t="s">
        <v>63</v>
      </c>
      <c r="C25" s="6">
        <v>0.99667497921862014</v>
      </c>
      <c r="D25" s="6">
        <v>0.99398340248962658</v>
      </c>
      <c r="E25" s="6">
        <f t="shared" ref="E25:E56" si="0">(C25-D25)/D25</f>
        <v>2.7078688861926453E-3</v>
      </c>
      <c r="F25" s="6">
        <f t="shared" ref="F25:F56" si="1">ABS(E25)</f>
        <v>2.7078688861926453E-3</v>
      </c>
      <c r="G25" s="5">
        <f t="shared" ref="G25:G56" si="2">RANK(F25,$F$24:$F$56,1)</f>
        <v>15</v>
      </c>
      <c r="H25" s="6">
        <v>0.99532807308970095</v>
      </c>
      <c r="I25" s="6">
        <f t="shared" ref="I25:I56" si="3">MIN($H$24:$H$56)/H25</f>
        <v>0.59129018921216814</v>
      </c>
      <c r="J25" s="5">
        <f t="shared" ref="J25:J56" si="4">RANK(I25,$I$24:$I$56,1)</f>
        <v>11</v>
      </c>
      <c r="K25" s="18">
        <f t="shared" ref="K25:K56" si="5">I25*F25</f>
        <v>1.6011363060785921E-3</v>
      </c>
      <c r="L25" s="5">
        <f t="shared" ref="L25:L56" si="6">RANK(K25,$K$24:$K$56,1)</f>
        <v>15</v>
      </c>
      <c r="M25" s="30">
        <f t="shared" ref="M25:M56" si="7">IF(E25&gt;0,1,-1)</f>
        <v>1</v>
      </c>
      <c r="N25" s="4">
        <f t="shared" ref="N25:N56" si="8">K25*M25</f>
        <v>1.6011363060785921E-3</v>
      </c>
    </row>
    <row r="26" spans="1:14" x14ac:dyDescent="0.25">
      <c r="A26" s="5">
        <v>11</v>
      </c>
      <c r="B26" s="5" t="s">
        <v>64</v>
      </c>
      <c r="C26" s="6">
        <v>0.99875992063492058</v>
      </c>
      <c r="D26" s="6">
        <v>0.9986237269474264</v>
      </c>
      <c r="E26" s="6">
        <f t="shared" si="0"/>
        <v>1.3638138551994313E-4</v>
      </c>
      <c r="F26" s="6">
        <f t="shared" si="1"/>
        <v>1.3638138551994313E-4</v>
      </c>
      <c r="G26" s="5">
        <f t="shared" si="2"/>
        <v>1</v>
      </c>
      <c r="H26" s="6">
        <v>0.99869536855838226</v>
      </c>
      <c r="I26" s="6">
        <f t="shared" si="3"/>
        <v>0.5892965394592069</v>
      </c>
      <c r="J26" s="5">
        <f t="shared" si="4"/>
        <v>1</v>
      </c>
      <c r="K26" s="18">
        <f t="shared" si="5"/>
        <v>8.0369078533554472E-5</v>
      </c>
      <c r="L26" s="5">
        <f t="shared" si="6"/>
        <v>1</v>
      </c>
      <c r="M26" s="30">
        <f t="shared" si="7"/>
        <v>1</v>
      </c>
      <c r="N26" s="4">
        <f t="shared" si="8"/>
        <v>8.0369078533554472E-5</v>
      </c>
    </row>
    <row r="27" spans="1:14" x14ac:dyDescent="0.25">
      <c r="A27" s="5">
        <v>13</v>
      </c>
      <c r="B27" s="5" t="s">
        <v>65</v>
      </c>
      <c r="C27" s="6">
        <v>0.99249035924497664</v>
      </c>
      <c r="D27" s="6">
        <v>0.98843809123397097</v>
      </c>
      <c r="E27" s="6">
        <f t="shared" si="0"/>
        <v>4.0996679983738736E-3</v>
      </c>
      <c r="F27" s="6">
        <f t="shared" si="1"/>
        <v>4.0996679983738736E-3</v>
      </c>
      <c r="G27" s="5">
        <f t="shared" si="2"/>
        <v>22</v>
      </c>
      <c r="H27" s="6">
        <v>0.99049979347377115</v>
      </c>
      <c r="I27" s="6">
        <f t="shared" si="3"/>
        <v>0.59417248599454286</v>
      </c>
      <c r="J27" s="5">
        <f t="shared" si="4"/>
        <v>18</v>
      </c>
      <c r="K27" s="18">
        <f t="shared" si="5"/>
        <v>2.4359099263460758E-3</v>
      </c>
      <c r="L27" s="5">
        <f t="shared" si="6"/>
        <v>22</v>
      </c>
      <c r="M27" s="30">
        <f t="shared" si="7"/>
        <v>1</v>
      </c>
      <c r="N27" s="4">
        <f t="shared" si="8"/>
        <v>2.4359099263460758E-3</v>
      </c>
    </row>
    <row r="28" spans="1:14" x14ac:dyDescent="0.25">
      <c r="A28" s="5">
        <v>15</v>
      </c>
      <c r="B28" s="5" t="s">
        <v>66</v>
      </c>
      <c r="C28" s="6">
        <v>0.99664831218577932</v>
      </c>
      <c r="D28" s="6">
        <v>0.99539794260963721</v>
      </c>
      <c r="E28" s="6">
        <f t="shared" si="0"/>
        <v>1.2561504526159763E-3</v>
      </c>
      <c r="F28" s="6">
        <f t="shared" si="1"/>
        <v>1.2561504526159763E-3</v>
      </c>
      <c r="G28" s="5">
        <f t="shared" si="2"/>
        <v>7</v>
      </c>
      <c r="H28" s="6">
        <v>0.99606149155126411</v>
      </c>
      <c r="I28" s="6">
        <f t="shared" si="3"/>
        <v>0.59085481133179851</v>
      </c>
      <c r="J28" s="5">
        <f t="shared" si="4"/>
        <v>8</v>
      </c>
      <c r="K28" s="18">
        <f t="shared" si="5"/>
        <v>7.4220253868476603E-4</v>
      </c>
      <c r="L28" s="5">
        <f t="shared" si="6"/>
        <v>7</v>
      </c>
      <c r="M28" s="30">
        <f t="shared" si="7"/>
        <v>1</v>
      </c>
      <c r="N28" s="4">
        <f t="shared" si="8"/>
        <v>7.4220253868476603E-4</v>
      </c>
    </row>
    <row r="29" spans="1:14" x14ac:dyDescent="0.25">
      <c r="A29" s="5">
        <v>17</v>
      </c>
      <c r="B29" s="5" t="s">
        <v>67</v>
      </c>
      <c r="C29" s="6">
        <v>0.99877112135176649</v>
      </c>
      <c r="D29" s="6">
        <v>0.99693981638898332</v>
      </c>
      <c r="E29" s="6">
        <f t="shared" si="0"/>
        <v>1.8369262945243134E-3</v>
      </c>
      <c r="F29" s="6">
        <f t="shared" si="1"/>
        <v>1.8369262945243134E-3</v>
      </c>
      <c r="G29" s="5">
        <f t="shared" si="2"/>
        <v>12</v>
      </c>
      <c r="H29" s="6">
        <v>0.99790187217559712</v>
      </c>
      <c r="I29" s="6">
        <f t="shared" si="3"/>
        <v>0.58976512728881914</v>
      </c>
      <c r="J29" s="5">
        <f t="shared" si="4"/>
        <v>3</v>
      </c>
      <c r="K29" s="18">
        <f t="shared" si="5"/>
        <v>1.0833550699103104E-3</v>
      </c>
      <c r="L29" s="5">
        <f t="shared" si="6"/>
        <v>12</v>
      </c>
      <c r="M29" s="30">
        <f t="shared" si="7"/>
        <v>1</v>
      </c>
      <c r="N29" s="4">
        <f t="shared" si="8"/>
        <v>1.0833550699103104E-3</v>
      </c>
    </row>
    <row r="30" spans="1:14" x14ac:dyDescent="0.25">
      <c r="A30" s="5">
        <v>18</v>
      </c>
      <c r="B30" s="5" t="s">
        <v>68</v>
      </c>
      <c r="C30" s="6">
        <v>0.97768240343347634</v>
      </c>
      <c r="D30" s="6">
        <v>0.97412199630314233</v>
      </c>
      <c r="E30" s="6">
        <f t="shared" si="0"/>
        <v>3.6549910009690679E-3</v>
      </c>
      <c r="F30" s="6">
        <f t="shared" si="1"/>
        <v>3.6549910009690679E-3</v>
      </c>
      <c r="G30" s="5">
        <f t="shared" si="2"/>
        <v>20</v>
      </c>
      <c r="H30" s="6">
        <v>0.97596795727636854</v>
      </c>
      <c r="I30" s="6">
        <f t="shared" si="3"/>
        <v>0.6030195154232264</v>
      </c>
      <c r="J30" s="5">
        <f t="shared" si="4"/>
        <v>22</v>
      </c>
      <c r="K30" s="18">
        <f t="shared" si="5"/>
        <v>2.2040309022806205E-3</v>
      </c>
      <c r="L30" s="5">
        <f t="shared" si="6"/>
        <v>21</v>
      </c>
      <c r="M30" s="30">
        <f t="shared" si="7"/>
        <v>1</v>
      </c>
      <c r="N30" s="4">
        <f t="shared" si="8"/>
        <v>2.2040309022806205E-3</v>
      </c>
    </row>
    <row r="31" spans="1:14" x14ac:dyDescent="0.25">
      <c r="A31" s="5">
        <v>19</v>
      </c>
      <c r="B31" s="5" t="s">
        <v>69</v>
      </c>
      <c r="C31" s="6">
        <v>0.99140134789681622</v>
      </c>
      <c r="D31" s="6">
        <v>0.99099324493370022</v>
      </c>
      <c r="E31" s="6">
        <f t="shared" si="0"/>
        <v>4.1181205341445104E-4</v>
      </c>
      <c r="F31" s="6">
        <f t="shared" si="1"/>
        <v>4.1181205341445104E-4</v>
      </c>
      <c r="G31" s="5">
        <f t="shared" si="2"/>
        <v>2</v>
      </c>
      <c r="H31" s="6">
        <v>0.99120481927710846</v>
      </c>
      <c r="I31" s="6">
        <f t="shared" si="3"/>
        <v>0.59374986200592594</v>
      </c>
      <c r="J31" s="5">
        <f t="shared" si="4"/>
        <v>16</v>
      </c>
      <c r="K31" s="18">
        <f t="shared" si="5"/>
        <v>2.4451334988720728E-4</v>
      </c>
      <c r="L31" s="5">
        <f t="shared" si="6"/>
        <v>2</v>
      </c>
      <c r="M31" s="30">
        <f t="shared" si="7"/>
        <v>1</v>
      </c>
      <c r="N31" s="4">
        <f t="shared" si="8"/>
        <v>2.4451334988720728E-4</v>
      </c>
    </row>
    <row r="32" spans="1:14" x14ac:dyDescent="0.25">
      <c r="A32" s="5">
        <v>20</v>
      </c>
      <c r="B32" s="5" t="s">
        <v>70</v>
      </c>
      <c r="C32" s="6">
        <v>0.98115239633817986</v>
      </c>
      <c r="D32" s="6">
        <v>0.96585103522452276</v>
      </c>
      <c r="E32" s="6">
        <f t="shared" si="0"/>
        <v>1.5842361353477379E-2</v>
      </c>
      <c r="F32" s="6">
        <f t="shared" si="1"/>
        <v>1.5842361353477379E-2</v>
      </c>
      <c r="G32" s="5">
        <f t="shared" si="2"/>
        <v>31</v>
      </c>
      <c r="H32" s="6">
        <v>0.97349656935288575</v>
      </c>
      <c r="I32" s="6">
        <f t="shared" si="3"/>
        <v>0.60455038383607773</v>
      </c>
      <c r="J32" s="5">
        <f t="shared" si="4"/>
        <v>23</v>
      </c>
      <c r="K32" s="18">
        <f t="shared" si="5"/>
        <v>9.5775056371145938E-3</v>
      </c>
      <c r="L32" s="5">
        <f t="shared" si="6"/>
        <v>30</v>
      </c>
      <c r="M32" s="30">
        <f t="shared" si="7"/>
        <v>1</v>
      </c>
      <c r="N32" s="4">
        <f t="shared" si="8"/>
        <v>9.5775056371145938E-3</v>
      </c>
    </row>
    <row r="33" spans="1:14" x14ac:dyDescent="0.25">
      <c r="A33" s="5">
        <v>23</v>
      </c>
      <c r="B33" s="5" t="s">
        <v>71</v>
      </c>
      <c r="C33" s="6">
        <v>0.99863852961198096</v>
      </c>
      <c r="D33" s="6">
        <v>0.99728327982217835</v>
      </c>
      <c r="E33" s="6">
        <f t="shared" si="0"/>
        <v>1.3589416540145587E-3</v>
      </c>
      <c r="F33" s="6">
        <f t="shared" si="1"/>
        <v>1.3589416540145587E-3</v>
      </c>
      <c r="G33" s="5">
        <f t="shared" si="2"/>
        <v>10</v>
      </c>
      <c r="H33" s="6">
        <v>0.99798959318826863</v>
      </c>
      <c r="I33" s="6">
        <f t="shared" si="3"/>
        <v>0.58971328827711278</v>
      </c>
      <c r="J33" s="5">
        <f t="shared" si="4"/>
        <v>2</v>
      </c>
      <c r="K33" s="18">
        <f t="shared" si="5"/>
        <v>8.0138595136566393E-4</v>
      </c>
      <c r="L33" s="5">
        <f t="shared" si="6"/>
        <v>10</v>
      </c>
      <c r="M33" s="30">
        <f t="shared" si="7"/>
        <v>1</v>
      </c>
      <c r="N33" s="4">
        <f t="shared" si="8"/>
        <v>8.0138595136566393E-4</v>
      </c>
    </row>
    <row r="34" spans="1:14" x14ac:dyDescent="0.25">
      <c r="A34" s="5">
        <v>25</v>
      </c>
      <c r="B34" s="5" t="s">
        <v>72</v>
      </c>
      <c r="C34" s="6">
        <v>0.99482508797350444</v>
      </c>
      <c r="D34" s="6">
        <v>0.99380667993806682</v>
      </c>
      <c r="E34" s="6">
        <f t="shared" si="0"/>
        <v>1.0247546690882474E-3</v>
      </c>
      <c r="F34" s="6">
        <f t="shared" si="1"/>
        <v>1.0247546690882474E-3</v>
      </c>
      <c r="G34" s="5">
        <f t="shared" si="2"/>
        <v>5</v>
      </c>
      <c r="H34" s="6">
        <v>0.99433276304533791</v>
      </c>
      <c r="I34" s="6">
        <f t="shared" si="3"/>
        <v>0.59188206055175241</v>
      </c>
      <c r="J34" s="5">
        <f t="shared" si="4"/>
        <v>14</v>
      </c>
      <c r="K34" s="18">
        <f t="shared" si="5"/>
        <v>6.0653390509998099E-4</v>
      </c>
      <c r="L34" s="5">
        <f t="shared" si="6"/>
        <v>5</v>
      </c>
      <c r="M34" s="30">
        <f t="shared" si="7"/>
        <v>1</v>
      </c>
      <c r="N34" s="4">
        <f t="shared" si="8"/>
        <v>6.0653390509998099E-4</v>
      </c>
    </row>
    <row r="35" spans="1:14" x14ac:dyDescent="0.25">
      <c r="A35" s="5">
        <v>27</v>
      </c>
      <c r="B35" s="5" t="s">
        <v>73</v>
      </c>
      <c r="C35" s="6">
        <v>0.94097314544004251</v>
      </c>
      <c r="D35" s="6">
        <v>0.93049259595043821</v>
      </c>
      <c r="E35" s="6">
        <f t="shared" si="0"/>
        <v>1.1263442111432495E-2</v>
      </c>
      <c r="F35" s="6">
        <f t="shared" si="1"/>
        <v>1.1263442111432495E-2</v>
      </c>
      <c r="G35" s="5">
        <f t="shared" si="2"/>
        <v>26</v>
      </c>
      <c r="H35" s="6">
        <v>0.93606789250353606</v>
      </c>
      <c r="I35" s="6">
        <f t="shared" si="3"/>
        <v>0.62872333233368405</v>
      </c>
      <c r="J35" s="5">
        <f t="shared" si="4"/>
        <v>28</v>
      </c>
      <c r="K35" s="18">
        <f t="shared" si="5"/>
        <v>7.0815888578473849E-3</v>
      </c>
      <c r="L35" s="5">
        <f t="shared" si="6"/>
        <v>27</v>
      </c>
      <c r="M35" s="30">
        <f t="shared" si="7"/>
        <v>1</v>
      </c>
      <c r="N35" s="4">
        <f t="shared" si="8"/>
        <v>7.0815888578473849E-3</v>
      </c>
    </row>
    <row r="36" spans="1:14" x14ac:dyDescent="0.25">
      <c r="A36" s="5">
        <v>41</v>
      </c>
      <c r="B36" s="5" t="s">
        <v>74</v>
      </c>
      <c r="C36" s="6">
        <v>0.99540933435348122</v>
      </c>
      <c r="D36" s="6">
        <v>0.9941876556877941</v>
      </c>
      <c r="E36" s="6">
        <f t="shared" si="0"/>
        <v>1.2288209964163603E-3</v>
      </c>
      <c r="F36" s="6">
        <f t="shared" si="1"/>
        <v>1.2288209964163603E-3</v>
      </c>
      <c r="G36" s="5">
        <f t="shared" si="2"/>
        <v>6</v>
      </c>
      <c r="H36" s="6">
        <v>0.99482346694982748</v>
      </c>
      <c r="I36" s="6">
        <f t="shared" si="3"/>
        <v>0.59159011042415777</v>
      </c>
      <c r="J36" s="5">
        <f t="shared" si="4"/>
        <v>12</v>
      </c>
      <c r="K36" s="18">
        <f t="shared" si="5"/>
        <v>7.2695834896147819E-4</v>
      </c>
      <c r="L36" s="5">
        <f t="shared" si="6"/>
        <v>6</v>
      </c>
      <c r="M36" s="30">
        <f t="shared" si="7"/>
        <v>1</v>
      </c>
      <c r="N36" s="4">
        <f t="shared" si="8"/>
        <v>7.2695834896147819E-4</v>
      </c>
    </row>
    <row r="37" spans="1:14" x14ac:dyDescent="0.25">
      <c r="A37" s="5">
        <v>44</v>
      </c>
      <c r="B37" s="5" t="s">
        <v>75</v>
      </c>
      <c r="C37" s="6">
        <v>0.68964790217162131</v>
      </c>
      <c r="D37" s="6">
        <v>0.68143851508120645</v>
      </c>
      <c r="E37" s="6">
        <f t="shared" si="0"/>
        <v>1.2047142785048698E-2</v>
      </c>
      <c r="F37" s="6">
        <f t="shared" si="1"/>
        <v>1.2047142785048698E-2</v>
      </c>
      <c r="G37" s="5">
        <f t="shared" si="2"/>
        <v>28</v>
      </c>
      <c r="H37" s="6">
        <v>0.68573953385618025</v>
      </c>
      <c r="I37" s="6">
        <f t="shared" si="3"/>
        <v>0.85823799796968325</v>
      </c>
      <c r="J37" s="5">
        <f t="shared" si="4"/>
        <v>32</v>
      </c>
      <c r="K37" s="18">
        <f t="shared" si="5"/>
        <v>1.0339315705095109E-2</v>
      </c>
      <c r="L37" s="5">
        <f t="shared" si="6"/>
        <v>31</v>
      </c>
      <c r="M37" s="30">
        <f t="shared" si="7"/>
        <v>1</v>
      </c>
      <c r="N37" s="4">
        <f t="shared" si="8"/>
        <v>1.0339315705095109E-2</v>
      </c>
    </row>
    <row r="38" spans="1:14" x14ac:dyDescent="0.25">
      <c r="A38" s="5">
        <v>47</v>
      </c>
      <c r="B38" s="5" t="s">
        <v>76</v>
      </c>
      <c r="C38" s="6">
        <v>0.99946164199192467</v>
      </c>
      <c r="D38" s="6">
        <v>0.99579949593951278</v>
      </c>
      <c r="E38" s="6">
        <f t="shared" si="0"/>
        <v>3.6775938001020365E-3</v>
      </c>
      <c r="F38" s="6">
        <f t="shared" si="1"/>
        <v>3.6775938001020365E-3</v>
      </c>
      <c r="G38" s="5">
        <f t="shared" si="2"/>
        <v>21</v>
      </c>
      <c r="H38" s="6">
        <v>0.99766675816634642</v>
      </c>
      <c r="I38" s="6">
        <f t="shared" si="3"/>
        <v>0.58990411362113715</v>
      </c>
      <c r="J38" s="5">
        <f t="shared" si="4"/>
        <v>6</v>
      </c>
      <c r="K38" s="18">
        <f t="shared" si="5"/>
        <v>2.1694277109077812E-3</v>
      </c>
      <c r="L38" s="5">
        <f t="shared" si="6"/>
        <v>20</v>
      </c>
      <c r="M38" s="30">
        <f t="shared" si="7"/>
        <v>1</v>
      </c>
      <c r="N38" s="4">
        <f t="shared" si="8"/>
        <v>2.1694277109077812E-3</v>
      </c>
    </row>
    <row r="39" spans="1:14" x14ac:dyDescent="0.25">
      <c r="A39" s="5">
        <v>50</v>
      </c>
      <c r="B39" s="5" t="s">
        <v>77</v>
      </c>
      <c r="C39" s="6">
        <v>0.95299451204963015</v>
      </c>
      <c r="D39" s="6">
        <v>0.94685743484925911</v>
      </c>
      <c r="E39" s="6">
        <f t="shared" si="0"/>
        <v>6.4815219002299692E-3</v>
      </c>
      <c r="F39" s="6">
        <f t="shared" si="1"/>
        <v>6.4815219002299692E-3</v>
      </c>
      <c r="G39" s="5">
        <f t="shared" si="2"/>
        <v>25</v>
      </c>
      <c r="H39" s="6">
        <v>0.95003084515731029</v>
      </c>
      <c r="I39" s="6">
        <f t="shared" si="3"/>
        <v>0.61948275433935085</v>
      </c>
      <c r="J39" s="5">
        <f t="shared" si="4"/>
        <v>26</v>
      </c>
      <c r="K39" s="18">
        <f t="shared" si="5"/>
        <v>4.0151910390652844E-3</v>
      </c>
      <c r="L39" s="5">
        <f t="shared" si="6"/>
        <v>25</v>
      </c>
      <c r="M39" s="30">
        <f t="shared" si="7"/>
        <v>1</v>
      </c>
      <c r="N39" s="4">
        <f t="shared" si="8"/>
        <v>4.0151910390652844E-3</v>
      </c>
    </row>
    <row r="40" spans="1:14" x14ac:dyDescent="0.25">
      <c r="A40" s="5">
        <v>52</v>
      </c>
      <c r="B40" s="5" t="s">
        <v>78</v>
      </c>
      <c r="C40" s="6">
        <v>0.9873170731707317</v>
      </c>
      <c r="D40" s="6">
        <v>0.98604651162790702</v>
      </c>
      <c r="E40" s="6">
        <f t="shared" si="0"/>
        <v>1.2885411872986116E-3</v>
      </c>
      <c r="F40" s="6">
        <f t="shared" si="1"/>
        <v>1.2885411872986116E-3</v>
      </c>
      <c r="G40" s="5">
        <f t="shared" si="2"/>
        <v>9</v>
      </c>
      <c r="H40" s="6">
        <v>0.98673740053050396</v>
      </c>
      <c r="I40" s="6">
        <f t="shared" si="3"/>
        <v>0.59643804354530316</v>
      </c>
      <c r="J40" s="5">
        <f t="shared" si="4"/>
        <v>20</v>
      </c>
      <c r="K40" s="18">
        <f t="shared" si="5"/>
        <v>7.6853498477992587E-4</v>
      </c>
      <c r="L40" s="5">
        <f t="shared" si="6"/>
        <v>9</v>
      </c>
      <c r="M40" s="30">
        <f t="shared" si="7"/>
        <v>1</v>
      </c>
      <c r="N40" s="4">
        <f t="shared" si="8"/>
        <v>7.6853498477992587E-4</v>
      </c>
    </row>
    <row r="41" spans="1:14" x14ac:dyDescent="0.25">
      <c r="A41" s="5">
        <v>54</v>
      </c>
      <c r="B41" s="5" t="s">
        <v>79</v>
      </c>
      <c r="C41" s="6">
        <v>0.98882384246939858</v>
      </c>
      <c r="D41" s="6">
        <v>0.98755656108597289</v>
      </c>
      <c r="E41" s="6">
        <f t="shared" si="0"/>
        <v>1.2832494191847756E-3</v>
      </c>
      <c r="F41" s="6">
        <f t="shared" si="1"/>
        <v>1.2832494191847756E-3</v>
      </c>
      <c r="G41" s="5">
        <f t="shared" si="2"/>
        <v>8</v>
      </c>
      <c r="H41" s="6">
        <v>0.9882094872497944</v>
      </c>
      <c r="I41" s="6">
        <f t="shared" si="3"/>
        <v>0.59554955933814768</v>
      </c>
      <c r="J41" s="5">
        <f t="shared" si="4"/>
        <v>19</v>
      </c>
      <c r="K41" s="18">
        <f t="shared" si="5"/>
        <v>7.6423862611642713E-4</v>
      </c>
      <c r="L41" s="5">
        <f t="shared" si="6"/>
        <v>8</v>
      </c>
      <c r="M41" s="30">
        <f t="shared" si="7"/>
        <v>1</v>
      </c>
      <c r="N41" s="4">
        <f t="shared" si="8"/>
        <v>7.6423862611642713E-4</v>
      </c>
    </row>
    <row r="42" spans="1:14" x14ac:dyDescent="0.25">
      <c r="A42" s="5">
        <v>63</v>
      </c>
      <c r="B42" s="5" t="s">
        <v>80</v>
      </c>
      <c r="C42" s="6">
        <v>0.99781301257517774</v>
      </c>
      <c r="D42" s="6">
        <v>0.99711233034940805</v>
      </c>
      <c r="E42" s="6">
        <f t="shared" si="0"/>
        <v>7.0271142422254041E-4</v>
      </c>
      <c r="F42" s="6">
        <f t="shared" si="1"/>
        <v>7.0271142422254041E-4</v>
      </c>
      <c r="G42" s="5">
        <f t="shared" si="2"/>
        <v>4</v>
      </c>
      <c r="H42" s="6">
        <v>0.99747226513130183</v>
      </c>
      <c r="I42" s="6">
        <f t="shared" si="3"/>
        <v>0.59001913661020078</v>
      </c>
      <c r="J42" s="5">
        <f t="shared" si="4"/>
        <v>7</v>
      </c>
      <c r="K42" s="18">
        <f t="shared" si="5"/>
        <v>4.146131878059078E-4</v>
      </c>
      <c r="L42" s="5">
        <f t="shared" si="6"/>
        <v>4</v>
      </c>
      <c r="M42" s="30">
        <f t="shared" si="7"/>
        <v>1</v>
      </c>
      <c r="N42" s="4">
        <f t="shared" si="8"/>
        <v>4.146131878059078E-4</v>
      </c>
    </row>
    <row r="43" spans="1:14" x14ac:dyDescent="0.25">
      <c r="A43" s="5">
        <v>66</v>
      </c>
      <c r="B43" s="5" t="s">
        <v>81</v>
      </c>
      <c r="C43" s="6">
        <v>0.9972098214285714</v>
      </c>
      <c r="D43" s="6">
        <v>0.99475146650200674</v>
      </c>
      <c r="E43" s="6">
        <f t="shared" si="0"/>
        <v>2.4713257626141887E-3</v>
      </c>
      <c r="F43" s="6">
        <f t="shared" si="1"/>
        <v>2.4713257626141887E-3</v>
      </c>
      <c r="G43" s="5">
        <f t="shared" si="2"/>
        <v>14</v>
      </c>
      <c r="H43" s="6">
        <v>0.99604279642386051</v>
      </c>
      <c r="I43" s="6">
        <f t="shared" si="3"/>
        <v>0.59086590132312666</v>
      </c>
      <c r="J43" s="5">
        <f t="shared" si="4"/>
        <v>9</v>
      </c>
      <c r="K43" s="18">
        <f t="shared" si="5"/>
        <v>1.4602221241900959E-3</v>
      </c>
      <c r="L43" s="5">
        <f t="shared" si="6"/>
        <v>13</v>
      </c>
      <c r="M43" s="30">
        <f t="shared" si="7"/>
        <v>1</v>
      </c>
      <c r="N43" s="4">
        <f t="shared" si="8"/>
        <v>1.4602221241900959E-3</v>
      </c>
    </row>
    <row r="44" spans="1:14" x14ac:dyDescent="0.25">
      <c r="A44" s="5">
        <v>68</v>
      </c>
      <c r="B44" s="5" t="s">
        <v>82</v>
      </c>
      <c r="C44" s="6">
        <v>0.99470168164017503</v>
      </c>
      <c r="D44" s="6">
        <v>0.99409012558483134</v>
      </c>
      <c r="E44" s="6">
        <f t="shared" si="0"/>
        <v>6.1519176139477672E-4</v>
      </c>
      <c r="F44" s="6">
        <f t="shared" si="1"/>
        <v>6.1519176139477672E-4</v>
      </c>
      <c r="G44" s="5">
        <f t="shared" si="2"/>
        <v>3</v>
      </c>
      <c r="H44" s="6">
        <v>0.99440609378719358</v>
      </c>
      <c r="I44" s="6">
        <f t="shared" si="3"/>
        <v>0.59183841324220499</v>
      </c>
      <c r="J44" s="5">
        <f t="shared" si="4"/>
        <v>13</v>
      </c>
      <c r="K44" s="18">
        <f t="shared" si="5"/>
        <v>3.6409411590356184E-4</v>
      </c>
      <c r="L44" s="5">
        <f t="shared" si="6"/>
        <v>3</v>
      </c>
      <c r="M44" s="30">
        <f t="shared" si="7"/>
        <v>1</v>
      </c>
      <c r="N44" s="4">
        <f t="shared" si="8"/>
        <v>3.6409411590356184E-4</v>
      </c>
    </row>
    <row r="45" spans="1:14" x14ac:dyDescent="0.25">
      <c r="A45" s="5">
        <v>70</v>
      </c>
      <c r="B45" s="5" t="s">
        <v>83</v>
      </c>
      <c r="C45" s="6">
        <v>0.99761904761904763</v>
      </c>
      <c r="D45" s="6">
        <v>0.99427753934191698</v>
      </c>
      <c r="E45" s="6">
        <f t="shared" si="0"/>
        <v>3.360739979445066E-3</v>
      </c>
      <c r="F45" s="6">
        <f t="shared" si="1"/>
        <v>3.360739979445066E-3</v>
      </c>
      <c r="G45" s="5">
        <f t="shared" si="2"/>
        <v>19</v>
      </c>
      <c r="H45" s="6">
        <v>0.99594948772933045</v>
      </c>
      <c r="I45" s="6">
        <f t="shared" si="3"/>
        <v>0.59092125847383969</v>
      </c>
      <c r="J45" s="5">
        <f t="shared" si="4"/>
        <v>10</v>
      </c>
      <c r="K45" s="18">
        <f t="shared" si="5"/>
        <v>1.9859326980570247E-3</v>
      </c>
      <c r="L45" s="5">
        <f t="shared" si="6"/>
        <v>18</v>
      </c>
      <c r="M45" s="30">
        <f t="shared" si="7"/>
        <v>1</v>
      </c>
      <c r="N45" s="4">
        <f t="shared" si="8"/>
        <v>1.9859326980570247E-3</v>
      </c>
    </row>
    <row r="46" spans="1:14" x14ac:dyDescent="0.25">
      <c r="A46" s="5">
        <v>73</v>
      </c>
      <c r="B46" s="5" t="s">
        <v>84</v>
      </c>
      <c r="C46" s="6">
        <v>0.99552513819426169</v>
      </c>
      <c r="D46" s="6">
        <v>0.99033816425120769</v>
      </c>
      <c r="E46" s="6">
        <f t="shared" si="0"/>
        <v>5.2375785668886806E-3</v>
      </c>
      <c r="F46" s="6">
        <f t="shared" si="1"/>
        <v>5.2375785668886806E-3</v>
      </c>
      <c r="G46" s="5">
        <f t="shared" si="2"/>
        <v>24</v>
      </c>
      <c r="H46" s="6">
        <v>0.99303088275485107</v>
      </c>
      <c r="I46" s="6">
        <f t="shared" si="3"/>
        <v>0.59265802794844336</v>
      </c>
      <c r="J46" s="5">
        <f t="shared" si="4"/>
        <v>15</v>
      </c>
      <c r="K46" s="18">
        <f t="shared" si="5"/>
        <v>3.1040929846772795E-3</v>
      </c>
      <c r="L46" s="5">
        <f t="shared" si="6"/>
        <v>23</v>
      </c>
      <c r="M46" s="30">
        <f t="shared" si="7"/>
        <v>1</v>
      </c>
      <c r="N46" s="4">
        <f t="shared" si="8"/>
        <v>3.1040929846772795E-3</v>
      </c>
    </row>
    <row r="47" spans="1:14" x14ac:dyDescent="0.25">
      <c r="A47" s="5">
        <v>76</v>
      </c>
      <c r="B47" s="5" t="s">
        <v>85</v>
      </c>
      <c r="C47" s="6">
        <v>0.99216300940438873</v>
      </c>
      <c r="D47" s="6">
        <v>0.98918238993710694</v>
      </c>
      <c r="E47" s="6">
        <f t="shared" si="0"/>
        <v>3.0132152549453462E-3</v>
      </c>
      <c r="F47" s="6">
        <f t="shared" si="1"/>
        <v>3.0132152549453462E-3</v>
      </c>
      <c r="G47" s="5">
        <f t="shared" si="2"/>
        <v>17</v>
      </c>
      <c r="H47" s="6">
        <v>0.9907593886980216</v>
      </c>
      <c r="I47" s="6">
        <f t="shared" si="3"/>
        <v>0.59401680304921356</v>
      </c>
      <c r="J47" s="5">
        <f t="shared" si="4"/>
        <v>17</v>
      </c>
      <c r="K47" s="18">
        <f t="shared" si="5"/>
        <v>1.7899004926417556E-3</v>
      </c>
      <c r="L47" s="5">
        <f t="shared" si="6"/>
        <v>17</v>
      </c>
      <c r="M47" s="30">
        <f t="shared" si="7"/>
        <v>1</v>
      </c>
      <c r="N47" s="4">
        <f t="shared" si="8"/>
        <v>1.7899004926417556E-3</v>
      </c>
    </row>
    <row r="48" spans="1:14" x14ac:dyDescent="0.25">
      <c r="A48" s="5">
        <v>81</v>
      </c>
      <c r="B48" s="5" t="s">
        <v>86</v>
      </c>
      <c r="C48" s="6">
        <v>0.98549323017408119</v>
      </c>
      <c r="D48" s="6">
        <v>0.97451327433628321</v>
      </c>
      <c r="E48" s="6">
        <f t="shared" si="0"/>
        <v>1.1267117777616891E-2</v>
      </c>
      <c r="F48" s="6">
        <f t="shared" si="1"/>
        <v>1.1267117777616891E-2</v>
      </c>
      <c r="G48" s="5">
        <f t="shared" si="2"/>
        <v>27</v>
      </c>
      <c r="H48" s="6">
        <v>0.98025982790619204</v>
      </c>
      <c r="I48" s="6">
        <f t="shared" si="3"/>
        <v>0.60037931567844716</v>
      </c>
      <c r="J48" s="5">
        <f t="shared" si="4"/>
        <v>21</v>
      </c>
      <c r="K48" s="18">
        <f t="shared" si="5"/>
        <v>6.7645444609940953E-3</v>
      </c>
      <c r="L48" s="5">
        <f t="shared" si="6"/>
        <v>26</v>
      </c>
      <c r="M48" s="30">
        <f t="shared" si="7"/>
        <v>1</v>
      </c>
      <c r="N48" s="4">
        <f t="shared" si="8"/>
        <v>6.7645444609940953E-3</v>
      </c>
    </row>
    <row r="49" spans="1:26" x14ac:dyDescent="0.25">
      <c r="A49" s="5">
        <v>85</v>
      </c>
      <c r="B49" s="5" t="s">
        <v>87</v>
      </c>
      <c r="C49" s="6">
        <v>0.96222966798659759</v>
      </c>
      <c r="D49" s="6">
        <v>0.95992485911083281</v>
      </c>
      <c r="E49" s="6">
        <f t="shared" si="0"/>
        <v>2.4010305118045416E-3</v>
      </c>
      <c r="F49" s="6">
        <f t="shared" si="1"/>
        <v>2.4010305118045416E-3</v>
      </c>
      <c r="G49" s="5">
        <f t="shared" si="2"/>
        <v>13</v>
      </c>
      <c r="H49" s="6">
        <v>0.96109309865678549</v>
      </c>
      <c r="I49" s="6">
        <f t="shared" si="3"/>
        <v>0.61235246147112354</v>
      </c>
      <c r="J49" s="5">
        <f t="shared" si="4"/>
        <v>25</v>
      </c>
      <c r="K49" s="18">
        <f t="shared" si="5"/>
        <v>1.4702769439707826E-3</v>
      </c>
      <c r="L49" s="5">
        <f t="shared" si="6"/>
        <v>14</v>
      </c>
      <c r="M49" s="30">
        <f t="shared" si="7"/>
        <v>1</v>
      </c>
      <c r="N49" s="4">
        <f t="shared" si="8"/>
        <v>1.4702769439707826E-3</v>
      </c>
    </row>
    <row r="50" spans="1:26" x14ac:dyDescent="0.25">
      <c r="A50" s="5">
        <v>86</v>
      </c>
      <c r="B50" s="5" t="s">
        <v>88</v>
      </c>
      <c r="C50" s="6">
        <v>0.96333613210187519</v>
      </c>
      <c r="D50" s="6">
        <v>0.96012364760432767</v>
      </c>
      <c r="E50" s="6">
        <f t="shared" si="0"/>
        <v>3.3459070668275027E-3</v>
      </c>
      <c r="F50" s="6">
        <f t="shared" si="1"/>
        <v>3.3459070668275027E-3</v>
      </c>
      <c r="G50" s="5">
        <f t="shared" si="2"/>
        <v>18</v>
      </c>
      <c r="H50" s="6">
        <v>0.96180963572267919</v>
      </c>
      <c r="I50" s="6">
        <f t="shared" si="3"/>
        <v>0.61189626596242952</v>
      </c>
      <c r="J50" s="5">
        <f t="shared" si="4"/>
        <v>24</v>
      </c>
      <c r="K50" s="18">
        <f t="shared" si="5"/>
        <v>2.0473480404490539E-3</v>
      </c>
      <c r="L50" s="5">
        <f t="shared" si="6"/>
        <v>19</v>
      </c>
      <c r="M50" s="30">
        <f t="shared" si="7"/>
        <v>1</v>
      </c>
      <c r="N50" s="4">
        <f t="shared" si="8"/>
        <v>2.0473480404490539E-3</v>
      </c>
    </row>
    <row r="51" spans="1:26" x14ac:dyDescent="0.25">
      <c r="A51" s="12">
        <v>88</v>
      </c>
      <c r="B51" s="13" t="s">
        <v>89</v>
      </c>
      <c r="C51" s="6">
        <v>0.99915966386554622</v>
      </c>
      <c r="D51" s="6">
        <v>0.99618320610687028</v>
      </c>
      <c r="E51" s="14">
        <f t="shared" si="0"/>
        <v>2.9878618113911765E-3</v>
      </c>
      <c r="F51" s="14">
        <f t="shared" si="1"/>
        <v>2.9878618113911765E-3</v>
      </c>
      <c r="G51" s="12">
        <f t="shared" si="2"/>
        <v>16</v>
      </c>
      <c r="H51" s="6">
        <v>0.99776586237712239</v>
      </c>
      <c r="I51" s="14">
        <f t="shared" si="3"/>
        <v>0.58984552073495178</v>
      </c>
      <c r="J51" s="12">
        <f t="shared" si="4"/>
        <v>5</v>
      </c>
      <c r="K51" s="19">
        <f t="shared" si="5"/>
        <v>1.7623769060241049E-3</v>
      </c>
      <c r="L51" s="12">
        <f t="shared" si="6"/>
        <v>16</v>
      </c>
      <c r="M51" s="30">
        <f t="shared" si="7"/>
        <v>1</v>
      </c>
      <c r="N51" s="4">
        <f t="shared" si="8"/>
        <v>1.7623769060241049E-3</v>
      </c>
    </row>
    <row r="52" spans="1:26" x14ac:dyDescent="0.25">
      <c r="A52" s="5">
        <v>91</v>
      </c>
      <c r="B52" s="5" t="s">
        <v>90</v>
      </c>
      <c r="C52" s="6">
        <v>0.93008279668813243</v>
      </c>
      <c r="D52" s="6">
        <v>0.90960451977401124</v>
      </c>
      <c r="E52" s="6">
        <f t="shared" si="0"/>
        <v>2.2513385178878572E-2</v>
      </c>
      <c r="F52" s="6">
        <f t="shared" si="1"/>
        <v>2.2513385178878572E-2</v>
      </c>
      <c r="G52" s="5">
        <f t="shared" si="2"/>
        <v>32</v>
      </c>
      <c r="H52" s="6">
        <v>0.91996277338296883</v>
      </c>
      <c r="I52" s="6">
        <f t="shared" si="3"/>
        <v>0.63972993439854697</v>
      </c>
      <c r="J52" s="5">
        <f t="shared" si="4"/>
        <v>30</v>
      </c>
      <c r="K52" s="18">
        <f t="shared" si="5"/>
        <v>1.4402486423573209E-2</v>
      </c>
      <c r="L52" s="5">
        <f t="shared" si="6"/>
        <v>32</v>
      </c>
      <c r="M52" s="30">
        <f t="shared" si="7"/>
        <v>1</v>
      </c>
      <c r="N52" s="4">
        <f t="shared" si="8"/>
        <v>1.4402486423573209E-2</v>
      </c>
    </row>
    <row r="53" spans="1:26" x14ac:dyDescent="0.25">
      <c r="A53" s="5">
        <v>94</v>
      </c>
      <c r="B53" s="5" t="s">
        <v>91</v>
      </c>
      <c r="C53" s="6">
        <v>0.84574644157563716</v>
      </c>
      <c r="D53" s="6">
        <v>0.84173622704507511</v>
      </c>
      <c r="E53" s="6">
        <f t="shared" si="0"/>
        <v>4.7642175799418257E-3</v>
      </c>
      <c r="F53" s="6">
        <f t="shared" si="1"/>
        <v>4.7642175799418257E-3</v>
      </c>
      <c r="G53" s="5">
        <f t="shared" si="2"/>
        <v>23</v>
      </c>
      <c r="H53" s="6">
        <v>0.84375</v>
      </c>
      <c r="I53" s="6">
        <f t="shared" si="3"/>
        <v>0.69751434034416826</v>
      </c>
      <c r="J53" s="5">
        <f t="shared" si="4"/>
        <v>31</v>
      </c>
      <c r="K53" s="18">
        <f t="shared" si="5"/>
        <v>3.3231100825292124E-3</v>
      </c>
      <c r="L53" s="5">
        <f t="shared" si="6"/>
        <v>24</v>
      </c>
      <c r="M53" s="30">
        <f t="shared" si="7"/>
        <v>1</v>
      </c>
      <c r="N53" s="4">
        <f t="shared" si="8"/>
        <v>3.3231100825292124E-3</v>
      </c>
    </row>
    <row r="54" spans="1:26" x14ac:dyDescent="0.25">
      <c r="A54" s="5">
        <v>95</v>
      </c>
      <c r="B54" s="5" t="s">
        <v>92</v>
      </c>
      <c r="C54" s="6">
        <v>0.94343302990897271</v>
      </c>
      <c r="D54" s="6">
        <v>0.93092522179974646</v>
      </c>
      <c r="E54" s="6">
        <f t="shared" si="0"/>
        <v>1.3435889173831872E-2</v>
      </c>
      <c r="F54" s="6">
        <f t="shared" si="1"/>
        <v>1.3435889173831872E-2</v>
      </c>
      <c r="G54" s="5">
        <f t="shared" si="2"/>
        <v>30</v>
      </c>
      <c r="H54" s="6">
        <v>0.93709884467265725</v>
      </c>
      <c r="I54" s="6">
        <f>MIN($H$24:$H$56)/H54</f>
        <v>0.62803164043060322</v>
      </c>
      <c r="J54" s="5">
        <f t="shared" si="4"/>
        <v>27</v>
      </c>
      <c r="K54" s="18">
        <f t="shared" si="5"/>
        <v>8.4381635184854129E-3</v>
      </c>
      <c r="L54" s="5">
        <f t="shared" si="6"/>
        <v>28</v>
      </c>
      <c r="M54" s="30">
        <f t="shared" si="7"/>
        <v>1</v>
      </c>
      <c r="N54" s="4">
        <f t="shared" si="8"/>
        <v>8.4381635184854129E-3</v>
      </c>
    </row>
    <row r="55" spans="1:26" x14ac:dyDescent="0.25">
      <c r="A55" s="5">
        <v>97</v>
      </c>
      <c r="B55" s="5" t="s">
        <v>93</v>
      </c>
      <c r="C55" s="6">
        <v>0.92713050638122685</v>
      </c>
      <c r="D55" s="6">
        <v>0.91500610004066696</v>
      </c>
      <c r="E55" s="6">
        <f t="shared" si="0"/>
        <v>1.3250628973971897E-2</v>
      </c>
      <c r="F55" s="6">
        <f t="shared" si="1"/>
        <v>1.3250628973971897E-2</v>
      </c>
      <c r="G55" s="5">
        <f t="shared" si="2"/>
        <v>29</v>
      </c>
      <c r="H55" s="6">
        <v>0.92103109656301141</v>
      </c>
      <c r="I55" s="6">
        <f t="shared" si="3"/>
        <v>0.63898789830396174</v>
      </c>
      <c r="J55" s="5">
        <f>RANK(I55,$I$24:$I$56,1)</f>
        <v>29</v>
      </c>
      <c r="K55" s="18">
        <f t="shared" si="5"/>
        <v>8.4669915592838832E-3</v>
      </c>
      <c r="L55" s="5">
        <f t="shared" si="6"/>
        <v>29</v>
      </c>
      <c r="M55" s="30">
        <f t="shared" si="7"/>
        <v>1</v>
      </c>
      <c r="N55" s="4">
        <f t="shared" si="8"/>
        <v>8.4669915592838832E-3</v>
      </c>
    </row>
    <row r="56" spans="1:26" x14ac:dyDescent="0.25">
      <c r="A56" s="5">
        <v>99</v>
      </c>
      <c r="B56" s="5" t="s">
        <v>94</v>
      </c>
      <c r="C56" s="6">
        <v>0.60528301886792457</v>
      </c>
      <c r="D56" s="6">
        <v>0.57131782945736431</v>
      </c>
      <c r="E56" s="6">
        <f t="shared" si="0"/>
        <v>5.9450602903151607E-2</v>
      </c>
      <c r="F56" s="6">
        <f t="shared" si="1"/>
        <v>5.9450602903151607E-2</v>
      </c>
      <c r="G56" s="5">
        <f t="shared" si="2"/>
        <v>33</v>
      </c>
      <c r="H56" s="6">
        <v>0.58852772466539194</v>
      </c>
      <c r="I56" s="6">
        <f t="shared" si="3"/>
        <v>1</v>
      </c>
      <c r="J56" s="5">
        <f t="shared" si="4"/>
        <v>33</v>
      </c>
      <c r="K56" s="18">
        <f t="shared" si="5"/>
        <v>5.9450602903151607E-2</v>
      </c>
      <c r="L56" s="5">
        <f t="shared" si="6"/>
        <v>33</v>
      </c>
      <c r="M56" s="30">
        <f t="shared" si="7"/>
        <v>1</v>
      </c>
      <c r="N56" s="4">
        <f t="shared" si="8"/>
        <v>5.9450602903151607E-2</v>
      </c>
    </row>
    <row r="57" spans="1:26" customFormat="1" ht="13.35" customHeight="1" x14ac:dyDescent="0.25">
      <c r="A57" s="25" t="s">
        <v>95</v>
      </c>
      <c r="B57" s="25"/>
      <c r="C57" s="25"/>
      <c r="D57" s="25"/>
      <c r="E57" s="25"/>
      <c r="F57" s="25"/>
      <c r="G57" s="25"/>
      <c r="H57" s="25"/>
      <c r="I57" s="25"/>
      <c r="J57" s="25"/>
      <c r="K57" s="25"/>
      <c r="L57" s="25"/>
      <c r="M57" s="25"/>
      <c r="N57" s="4"/>
      <c r="O57" s="4"/>
      <c r="P57" s="4"/>
      <c r="Q57" s="4"/>
      <c r="R57" s="4"/>
      <c r="S57" s="4"/>
      <c r="T57" s="4"/>
      <c r="U57" s="4"/>
      <c r="V57" s="4"/>
      <c r="W57" s="4"/>
      <c r="X57" s="4"/>
      <c r="Y57" s="4"/>
      <c r="Z57" s="4"/>
    </row>
    <row r="58" spans="1:26" customFormat="1" ht="13.35" customHeight="1" x14ac:dyDescent="0.25">
      <c r="A58" s="26" t="s">
        <v>96</v>
      </c>
      <c r="B58" s="26"/>
      <c r="C58" s="16">
        <f>AVERAGE(C24:C56)</f>
        <v>0.9581002431264084</v>
      </c>
      <c r="D58" s="16">
        <f>AVERAGE(D24:D56)</f>
        <v>0.95254185767879229</v>
      </c>
      <c r="E58" s="16">
        <f>AVERAGE(E24:E56)</f>
        <v>6.671403882690715E-3</v>
      </c>
      <c r="F58" s="16">
        <f>AVERAGE(F24:F56)</f>
        <v>6.671403882690715E-3</v>
      </c>
      <c r="G58" s="15" t="s">
        <v>97</v>
      </c>
      <c r="H58" s="16">
        <f>AVERAGE(H24:H56)</f>
        <v>0.95538167974902954</v>
      </c>
      <c r="I58" s="16">
        <f>AVERAGE(I24:I56)</f>
        <v>0.62354709042450573</v>
      </c>
      <c r="J58" s="15" t="s">
        <v>97</v>
      </c>
      <c r="K58" s="16">
        <f>AVERAGE(K24:K56)</f>
        <v>4.8943161441086366E-3</v>
      </c>
      <c r="L58" s="15" t="s">
        <v>97</v>
      </c>
      <c r="M58" s="16">
        <f>AVERAGE(M24:M56)</f>
        <v>1</v>
      </c>
      <c r="N58" s="4"/>
      <c r="O58" s="4"/>
      <c r="P58" s="4"/>
      <c r="Q58" s="4"/>
      <c r="R58" s="4"/>
      <c r="S58" s="4"/>
      <c r="T58" s="4"/>
      <c r="U58" s="4"/>
      <c r="V58" s="4"/>
      <c r="W58" s="4"/>
      <c r="X58" s="4"/>
      <c r="Y58" s="4"/>
      <c r="Z58" s="4"/>
    </row>
    <row r="59" spans="1:26" customFormat="1" ht="13.35" customHeight="1" x14ac:dyDescent="0.25">
      <c r="A59" s="26" t="s">
        <v>98</v>
      </c>
      <c r="B59" s="26"/>
      <c r="C59" s="16">
        <f>_xlfn.STDEV.S(C24:C56)</f>
        <v>8.6877724994516223E-2</v>
      </c>
      <c r="D59" s="16">
        <f>_xlfn.STDEV.S(D24:D56)</f>
        <v>9.1948273710616632E-2</v>
      </c>
      <c r="E59" s="16">
        <f>_xlfn.STDEV.S(E24:E56)</f>
        <v>1.0884028794530222E-2</v>
      </c>
      <c r="F59" s="16">
        <f>_xlfn.STDEV.S(F24:F56)</f>
        <v>1.0884028794530222E-2</v>
      </c>
      <c r="G59" s="15" t="s">
        <v>97</v>
      </c>
      <c r="H59" s="16">
        <f>_xlfn.STDEV.S(H24:H56)</f>
        <v>8.9341198589042783E-2</v>
      </c>
      <c r="I59" s="16">
        <f>_xlfn.STDEV.S(I24:I56)</f>
        <v>8.3809613017818044E-2</v>
      </c>
      <c r="J59" s="15" t="s">
        <v>97</v>
      </c>
      <c r="K59" s="16">
        <f>_xlfn.STDEV.S(K24:K56)</f>
        <v>1.0410638351998637E-2</v>
      </c>
      <c r="L59" s="15" t="s">
        <v>97</v>
      </c>
      <c r="M59" s="16">
        <f>_xlfn.STDEV.S(M24:M56)</f>
        <v>0</v>
      </c>
      <c r="N59" s="4"/>
      <c r="O59" s="4"/>
      <c r="P59" s="4"/>
      <c r="Q59" s="4"/>
      <c r="R59" s="4"/>
      <c r="S59" s="4"/>
      <c r="T59" s="4"/>
      <c r="U59" s="4"/>
      <c r="V59" s="4"/>
      <c r="W59" s="4"/>
      <c r="X59" s="4"/>
      <c r="Y59" s="4"/>
      <c r="Z59" s="4"/>
    </row>
    <row r="60" spans="1:26" customFormat="1" ht="13.35" customHeight="1" x14ac:dyDescent="0.25">
      <c r="A60" s="26" t="s">
        <v>99</v>
      </c>
      <c r="B60" s="26"/>
      <c r="C60" s="16">
        <f>_xlfn.VAR.S(C24:C56)</f>
        <v>7.5477391002227896E-3</v>
      </c>
      <c r="D60" s="16">
        <f>_xlfn.VAR.S(D24:D56)</f>
        <v>8.4544850383624741E-3</v>
      </c>
      <c r="E60" s="16">
        <f>_xlfn.VAR.S(E24:E56)</f>
        <v>1.1846208280016299E-4</v>
      </c>
      <c r="F60" s="16">
        <f>_xlfn.VAR.S(F24:F56)</f>
        <v>1.1846208280016299E-4</v>
      </c>
      <c r="G60" s="15" t="s">
        <v>97</v>
      </c>
      <c r="H60" s="16">
        <f>_xlfn.VAR.S(H24:H56)</f>
        <v>7.9818497653267803E-3</v>
      </c>
      <c r="I60" s="16">
        <f>_xlfn.VAR.S(I24:I56)</f>
        <v>7.0240512341964156E-3</v>
      </c>
      <c r="J60" s="15" t="s">
        <v>97</v>
      </c>
      <c r="K60" s="16">
        <f>_xlfn.VAR.S(K24:K56)</f>
        <v>1.0838139089610488E-4</v>
      </c>
      <c r="L60" s="15" t="s">
        <v>97</v>
      </c>
      <c r="M60" s="16">
        <f>_xlfn.VAR.S(M24:M56)</f>
        <v>0</v>
      </c>
      <c r="N60" s="4"/>
      <c r="O60" s="4"/>
      <c r="P60" s="4"/>
      <c r="Q60" s="4"/>
      <c r="R60" s="4"/>
      <c r="S60" s="4"/>
      <c r="T60" s="4"/>
      <c r="U60" s="4"/>
      <c r="V60" s="4"/>
      <c r="W60" s="4"/>
      <c r="X60" s="4"/>
      <c r="Y60" s="4"/>
      <c r="Z60" s="4"/>
    </row>
    <row r="61" spans="1:26" customFormat="1" ht="13.35" customHeight="1" x14ac:dyDescent="0.25">
      <c r="A61" s="26" t="s">
        <v>100</v>
      </c>
      <c r="B61" s="26"/>
      <c r="C61" s="16">
        <f>MAX(C24:C56)</f>
        <v>0.99946164199192467</v>
      </c>
      <c r="D61" s="16">
        <f>MAX(D24:D56)</f>
        <v>0.9986237269474264</v>
      </c>
      <c r="E61" s="16">
        <f>MAX(E24:E56)</f>
        <v>5.9450602903151607E-2</v>
      </c>
      <c r="F61" s="16">
        <f>MAX(F24:F56)</f>
        <v>5.9450602903151607E-2</v>
      </c>
      <c r="G61" s="15" t="s">
        <v>97</v>
      </c>
      <c r="H61" s="16">
        <f>MAX(H24:H56)</f>
        <v>0.99869536855838226</v>
      </c>
      <c r="I61" s="16">
        <f>MAX(I24:I56)</f>
        <v>1</v>
      </c>
      <c r="J61" s="15" t="s">
        <v>97</v>
      </c>
      <c r="K61" s="16">
        <f>MAX(K24:K56)</f>
        <v>5.9450602903151607E-2</v>
      </c>
      <c r="L61" s="15" t="s">
        <v>97</v>
      </c>
      <c r="M61" s="16">
        <f>MAX(M24:M56)</f>
        <v>1</v>
      </c>
      <c r="N61" s="4"/>
      <c r="O61" s="4"/>
      <c r="P61" s="4"/>
      <c r="Q61" s="4"/>
      <c r="R61" s="4"/>
      <c r="S61" s="4"/>
      <c r="T61" s="4"/>
      <c r="U61" s="4"/>
      <c r="V61" s="4"/>
      <c r="W61" s="4"/>
      <c r="X61" s="4"/>
      <c r="Y61" s="4"/>
      <c r="Z61" s="4"/>
    </row>
    <row r="62" spans="1:26" customFormat="1" ht="13.35" customHeight="1" x14ac:dyDescent="0.25">
      <c r="A62" s="26" t="s">
        <v>101</v>
      </c>
      <c r="B62" s="26"/>
      <c r="C62" s="16">
        <f>MIN(C24:C56)</f>
        <v>0.60528301886792457</v>
      </c>
      <c r="D62" s="16">
        <f>MIN(D24:D56)</f>
        <v>0.57131782945736431</v>
      </c>
      <c r="E62" s="16">
        <f>MIN(E24:E56)</f>
        <v>1.3638138551994313E-4</v>
      </c>
      <c r="F62" s="16">
        <f>MIN(F24:F56)</f>
        <v>1.3638138551994313E-4</v>
      </c>
      <c r="G62" s="15" t="s">
        <v>97</v>
      </c>
      <c r="H62" s="16">
        <f>MIN(H24:H56)</f>
        <v>0.58852772466539194</v>
      </c>
      <c r="I62" s="16">
        <f>MIN(I24:I56)</f>
        <v>0.5892965394592069</v>
      </c>
      <c r="J62" s="15" t="s">
        <v>97</v>
      </c>
      <c r="K62" s="16">
        <f>MIN(K24:K56)</f>
        <v>8.0369078533554472E-5</v>
      </c>
      <c r="L62" s="15" t="s">
        <v>97</v>
      </c>
      <c r="M62" s="16">
        <f>MIN(M24:M56)</f>
        <v>1</v>
      </c>
      <c r="N62" s="4"/>
      <c r="O62" s="4"/>
      <c r="P62" s="4"/>
      <c r="Q62" s="4"/>
      <c r="R62" s="4"/>
      <c r="S62" s="4"/>
      <c r="T62" s="4"/>
      <c r="U62" s="4"/>
      <c r="V62" s="4"/>
      <c r="W62" s="4"/>
      <c r="X62" s="4"/>
      <c r="Y62" s="4"/>
      <c r="Z62" s="4"/>
    </row>
    <row r="63" spans="1:26" ht="18.75" x14ac:dyDescent="0.25">
      <c r="A63" s="22" t="s">
        <v>102</v>
      </c>
      <c r="B63" s="22"/>
      <c r="C63" s="22"/>
      <c r="D63" s="22"/>
      <c r="E63" s="22"/>
      <c r="F63" s="22"/>
      <c r="G63" s="22"/>
      <c r="H63" s="22"/>
      <c r="I63" s="22"/>
      <c r="J63" s="22"/>
      <c r="K63" s="22"/>
      <c r="L63" s="22"/>
      <c r="M63" s="22"/>
    </row>
    <row r="64" spans="1:26" ht="43.7" customHeight="1" x14ac:dyDescent="0.25">
      <c r="A64" s="28"/>
      <c r="B64" s="28"/>
      <c r="C64" s="28"/>
      <c r="D64" s="28"/>
      <c r="E64" s="28"/>
      <c r="F64" s="28"/>
      <c r="G64" s="28"/>
      <c r="H64" s="28"/>
      <c r="I64" s="28"/>
      <c r="J64" s="28"/>
      <c r="K64" s="28"/>
      <c r="L64" s="28"/>
      <c r="M64" s="28"/>
    </row>
  </sheetData>
  <mergeCells count="20">
    <mergeCell ref="B18:M18"/>
    <mergeCell ref="A14:M14"/>
    <mergeCell ref="B15:F15"/>
    <mergeCell ref="H15:M15"/>
    <mergeCell ref="B16:M16"/>
    <mergeCell ref="B17:M17"/>
    <mergeCell ref="A63:M63"/>
    <mergeCell ref="A64:M64"/>
    <mergeCell ref="B19:M19"/>
    <mergeCell ref="B20:M20"/>
    <mergeCell ref="B21:D21"/>
    <mergeCell ref="F21:I21"/>
    <mergeCell ref="K21:M21"/>
    <mergeCell ref="A22:M22"/>
    <mergeCell ref="A57:M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494971-C98B-4D13-8B29-AF17D9B28CAF}">
  <dimension ref="A14:Z64"/>
  <sheetViews>
    <sheetView zoomScale="80" zoomScaleNormal="80" workbookViewId="0"/>
  </sheetViews>
  <sheetFormatPr baseColWidth="10" defaultColWidth="10.625" defaultRowHeight="15" x14ac:dyDescent="0.25"/>
  <cols>
    <col min="1" max="1" width="16.125" style="7" customWidth="1"/>
    <col min="2" max="12" width="13.375" style="7" customWidth="1"/>
    <col min="13" max="16384" width="10.625" style="1"/>
  </cols>
  <sheetData>
    <row r="14" spans="1:13" ht="18.75" x14ac:dyDescent="0.25">
      <c r="A14" s="22" t="s">
        <v>35</v>
      </c>
      <c r="B14" s="22"/>
      <c r="C14" s="22"/>
      <c r="D14" s="22"/>
      <c r="E14" s="22"/>
      <c r="F14" s="22"/>
      <c r="G14" s="22"/>
      <c r="H14" s="22"/>
      <c r="I14" s="22"/>
      <c r="J14" s="22"/>
      <c r="K14" s="22"/>
      <c r="L14" s="22"/>
      <c r="M14" s="22"/>
    </row>
    <row r="15" spans="1:13" s="3" customFormat="1" ht="44.1" customHeight="1" x14ac:dyDescent="0.25">
      <c r="A15" s="2" t="s">
        <v>1</v>
      </c>
      <c r="B15" s="24" t="s">
        <v>9</v>
      </c>
      <c r="C15" s="24"/>
      <c r="D15" s="24"/>
      <c r="E15" s="24"/>
      <c r="F15" s="24"/>
      <c r="G15" s="2" t="s">
        <v>3</v>
      </c>
      <c r="H15" s="24" t="s">
        <v>36</v>
      </c>
      <c r="I15" s="24"/>
      <c r="J15" s="24"/>
      <c r="K15" s="24"/>
      <c r="L15" s="24"/>
      <c r="M15" s="24"/>
    </row>
    <row r="16" spans="1:13" s="3" customFormat="1" ht="44.1" customHeight="1" x14ac:dyDescent="0.25">
      <c r="A16" s="2" t="s">
        <v>5</v>
      </c>
      <c r="B16" s="24" t="s">
        <v>18</v>
      </c>
      <c r="C16" s="24"/>
      <c r="D16" s="24"/>
      <c r="E16" s="24"/>
      <c r="F16" s="24"/>
      <c r="G16" s="24"/>
      <c r="H16" s="24"/>
      <c r="I16" s="24"/>
      <c r="J16" s="24"/>
      <c r="K16" s="24"/>
      <c r="L16" s="24"/>
      <c r="M16" s="24"/>
    </row>
    <row r="17" spans="1:14" s="3" customFormat="1" ht="44.1" customHeight="1" x14ac:dyDescent="0.25">
      <c r="A17" s="2" t="s">
        <v>37</v>
      </c>
      <c r="B17" s="24" t="s">
        <v>105</v>
      </c>
      <c r="C17" s="24"/>
      <c r="D17" s="24"/>
      <c r="E17" s="24"/>
      <c r="F17" s="24"/>
      <c r="G17" s="24"/>
      <c r="H17" s="24"/>
      <c r="I17" s="24"/>
      <c r="J17" s="24"/>
      <c r="K17" s="24"/>
      <c r="L17" s="24"/>
      <c r="M17" s="24"/>
    </row>
    <row r="18" spans="1:14" s="3" customFormat="1" ht="44.1" customHeight="1" x14ac:dyDescent="0.25">
      <c r="A18" s="2" t="s">
        <v>39</v>
      </c>
      <c r="B18" s="24" t="s">
        <v>106</v>
      </c>
      <c r="C18" s="24"/>
      <c r="D18" s="24"/>
      <c r="E18" s="24"/>
      <c r="F18" s="24"/>
      <c r="G18" s="24"/>
      <c r="H18" s="24"/>
      <c r="I18" s="24"/>
      <c r="J18" s="24"/>
      <c r="K18" s="24"/>
      <c r="L18" s="24"/>
      <c r="M18" s="24"/>
    </row>
    <row r="19" spans="1:14" s="3" customFormat="1" ht="44.1" customHeight="1" x14ac:dyDescent="0.25">
      <c r="A19" s="2" t="s">
        <v>41</v>
      </c>
      <c r="B19" s="24"/>
      <c r="C19" s="24"/>
      <c r="D19" s="24"/>
      <c r="E19" s="24"/>
      <c r="F19" s="24"/>
      <c r="G19" s="24"/>
      <c r="H19" s="24"/>
      <c r="I19" s="24"/>
      <c r="J19" s="24"/>
      <c r="K19" s="24"/>
      <c r="L19" s="24"/>
      <c r="M19" s="24"/>
    </row>
    <row r="20" spans="1:14" s="3" customFormat="1" ht="44.1" customHeight="1" x14ac:dyDescent="0.25">
      <c r="A20" s="2" t="s">
        <v>42</v>
      </c>
      <c r="B20" s="24" t="s">
        <v>125</v>
      </c>
      <c r="C20" s="24"/>
      <c r="D20" s="24"/>
      <c r="E20" s="24"/>
      <c r="F20" s="24"/>
      <c r="G20" s="24"/>
      <c r="H20" s="24"/>
      <c r="I20" s="24"/>
      <c r="J20" s="24"/>
      <c r="K20" s="24"/>
      <c r="L20" s="24"/>
      <c r="M20" s="24"/>
    </row>
    <row r="21" spans="1:14" s="3" customFormat="1" ht="43.7" customHeight="1" x14ac:dyDescent="0.25">
      <c r="A21" s="21" t="s">
        <v>43</v>
      </c>
      <c r="B21" s="24" t="s">
        <v>44</v>
      </c>
      <c r="C21" s="24"/>
      <c r="D21" s="24"/>
      <c r="E21" s="21" t="s">
        <v>45</v>
      </c>
      <c r="F21" s="24" t="s">
        <v>107</v>
      </c>
      <c r="G21" s="24"/>
      <c r="H21" s="24"/>
      <c r="I21" s="24"/>
      <c r="J21" s="2" t="s">
        <v>47</v>
      </c>
      <c r="K21" s="24" t="s">
        <v>13</v>
      </c>
      <c r="L21" s="24"/>
      <c r="M21" s="24"/>
    </row>
    <row r="22" spans="1:14" ht="18.75" x14ac:dyDescent="0.25">
      <c r="A22" s="22" t="s">
        <v>48</v>
      </c>
      <c r="B22" s="22"/>
      <c r="C22" s="22"/>
      <c r="D22" s="22"/>
      <c r="E22" s="22"/>
      <c r="F22" s="22"/>
      <c r="G22" s="22"/>
      <c r="H22" s="22"/>
      <c r="I22" s="22"/>
      <c r="J22" s="22"/>
      <c r="K22" s="22"/>
      <c r="L22" s="22"/>
      <c r="M22" s="22"/>
    </row>
    <row r="23" spans="1:14" s="4" customFormat="1" ht="32.25" customHeight="1" x14ac:dyDescent="0.25">
      <c r="A23" s="2" t="s">
        <v>49</v>
      </c>
      <c r="B23" s="2" t="s">
        <v>50</v>
      </c>
      <c r="C23" s="2" t="s">
        <v>51</v>
      </c>
      <c r="D23" s="2" t="s">
        <v>52</v>
      </c>
      <c r="E23" s="2" t="s">
        <v>53</v>
      </c>
      <c r="F23" s="2" t="s">
        <v>54</v>
      </c>
      <c r="G23" s="2" t="s">
        <v>55</v>
      </c>
      <c r="H23" s="2" t="s">
        <v>56</v>
      </c>
      <c r="I23" s="2" t="s">
        <v>57</v>
      </c>
      <c r="J23" s="2" t="s">
        <v>58</v>
      </c>
      <c r="K23" s="2" t="s">
        <v>59</v>
      </c>
      <c r="L23" s="2" t="s">
        <v>60</v>
      </c>
      <c r="M23" s="2" t="s">
        <v>61</v>
      </c>
    </row>
    <row r="24" spans="1:14" x14ac:dyDescent="0.25">
      <c r="A24" s="5">
        <v>5</v>
      </c>
      <c r="B24" s="5" t="s">
        <v>62</v>
      </c>
      <c r="C24" s="6">
        <v>0.65057132325838551</v>
      </c>
      <c r="D24" s="6">
        <v>0.64180608748236245</v>
      </c>
      <c r="E24" s="6">
        <f>(C24-D24)/D24</f>
        <v>1.3657140290468092E-2</v>
      </c>
      <c r="F24" s="6">
        <f>ABS(E24)</f>
        <v>1.3657140290468092E-2</v>
      </c>
      <c r="G24" s="5">
        <f>RANK(F24,$F$24:$F$56,1)</f>
        <v>7</v>
      </c>
      <c r="H24" s="6">
        <v>0.64638490420718209</v>
      </c>
      <c r="I24" s="6">
        <f>MIN($H$24:$H$56)/H24</f>
        <v>0.26105368292478426</v>
      </c>
      <c r="J24" s="5">
        <f>RANK(I24,$I$24:$I$56,1)</f>
        <v>7</v>
      </c>
      <c r="K24" s="18">
        <f>I24*F24</f>
        <v>3.5652467710471534E-3</v>
      </c>
      <c r="L24" s="5">
        <f>RANK(K24,$K$24:$K$56,1)</f>
        <v>5</v>
      </c>
      <c r="M24" s="30">
        <f>IF(E24&gt;0,1,-1)</f>
        <v>1</v>
      </c>
      <c r="N24" s="4">
        <f>K24*M24</f>
        <v>3.5652467710471534E-3</v>
      </c>
    </row>
    <row r="25" spans="1:14" x14ac:dyDescent="0.25">
      <c r="A25" s="5">
        <v>8</v>
      </c>
      <c r="B25" s="5" t="s">
        <v>63</v>
      </c>
      <c r="C25" s="6">
        <v>0.4908561928512053</v>
      </c>
      <c r="D25" s="6">
        <v>0.44522821576763483</v>
      </c>
      <c r="E25" s="6">
        <f t="shared" ref="E25:E56" si="0">(C25-D25)/D25</f>
        <v>0.10248222252693834</v>
      </c>
      <c r="F25" s="6">
        <f t="shared" ref="F25:F56" si="1">ABS(E25)</f>
        <v>0.10248222252693834</v>
      </c>
      <c r="G25" s="5">
        <f t="shared" ref="G25:G56" si="2">RANK(F25,$F$24:$F$56,1)</f>
        <v>30</v>
      </c>
      <c r="H25" s="6">
        <v>0.46802325581395349</v>
      </c>
      <c r="I25" s="6">
        <f t="shared" ref="I25:I56" si="3">MIN($H$24:$H$56)/H25</f>
        <v>0.36054011789821394</v>
      </c>
      <c r="J25" s="5">
        <f t="shared" ref="J25:J56" si="4">RANK(I25,$I$24:$I$56,1)</f>
        <v>22</v>
      </c>
      <c r="K25" s="18">
        <f t="shared" ref="K25:K56" si="5">I25*F25</f>
        <v>3.6948952592333342E-2</v>
      </c>
      <c r="L25" s="5">
        <f t="shared" ref="L25:L56" si="6">RANK(K25,$K$24:$K$56,1)</f>
        <v>27</v>
      </c>
      <c r="M25" s="30">
        <f t="shared" ref="M25:M56" si="7">IF(E25&gt;0,1,-1)</f>
        <v>1</v>
      </c>
      <c r="N25" s="4">
        <f t="shared" ref="N25:N56" si="8">K25*M25</f>
        <v>3.6948952592333342E-2</v>
      </c>
    </row>
    <row r="26" spans="1:14" x14ac:dyDescent="0.25">
      <c r="A26" s="5">
        <v>11</v>
      </c>
      <c r="B26" s="5" t="s">
        <v>64</v>
      </c>
      <c r="C26" s="6">
        <v>0.80605158730158732</v>
      </c>
      <c r="D26" s="6">
        <v>0.78502614918799885</v>
      </c>
      <c r="E26" s="6">
        <f t="shared" si="0"/>
        <v>2.6783105423095005E-2</v>
      </c>
      <c r="F26" s="6">
        <f t="shared" si="1"/>
        <v>2.6783105423095005E-2</v>
      </c>
      <c r="G26" s="5">
        <f t="shared" si="2"/>
        <v>12</v>
      </c>
      <c r="H26" s="6">
        <v>0.79608610567514682</v>
      </c>
      <c r="I26" s="6">
        <f t="shared" si="3"/>
        <v>0.21196345298246638</v>
      </c>
      <c r="J26" s="5">
        <f t="shared" si="4"/>
        <v>1</v>
      </c>
      <c r="K26" s="18">
        <f t="shared" si="5"/>
        <v>5.6770395070726383E-3</v>
      </c>
      <c r="L26" s="5">
        <f t="shared" si="6"/>
        <v>8</v>
      </c>
      <c r="M26" s="30">
        <f t="shared" si="7"/>
        <v>1</v>
      </c>
      <c r="N26" s="4">
        <f t="shared" si="8"/>
        <v>5.6770395070726383E-3</v>
      </c>
    </row>
    <row r="27" spans="1:14" x14ac:dyDescent="0.25">
      <c r="A27" s="5">
        <v>13</v>
      </c>
      <c r="B27" s="5" t="s">
        <v>65</v>
      </c>
      <c r="C27" s="6">
        <v>0.43738583316419727</v>
      </c>
      <c r="D27" s="6">
        <v>0.40067269287365986</v>
      </c>
      <c r="E27" s="6">
        <f t="shared" si="0"/>
        <v>9.1628755698891104E-2</v>
      </c>
      <c r="F27" s="6">
        <f t="shared" si="1"/>
        <v>9.1628755698891104E-2</v>
      </c>
      <c r="G27" s="5">
        <f t="shared" si="2"/>
        <v>29</v>
      </c>
      <c r="H27" s="6">
        <v>0.41935150764147044</v>
      </c>
      <c r="I27" s="6">
        <f t="shared" si="3"/>
        <v>0.40238596202815136</v>
      </c>
      <c r="J27" s="5">
        <f t="shared" si="4"/>
        <v>26</v>
      </c>
      <c r="K27" s="18">
        <f t="shared" si="5"/>
        <v>3.6870125011340751E-2</v>
      </c>
      <c r="L27" s="5">
        <f t="shared" si="6"/>
        <v>26</v>
      </c>
      <c r="M27" s="30">
        <f t="shared" si="7"/>
        <v>1</v>
      </c>
      <c r="N27" s="4">
        <f t="shared" si="8"/>
        <v>3.6870125011340751E-2</v>
      </c>
    </row>
    <row r="28" spans="1:14" x14ac:dyDescent="0.25">
      <c r="A28" s="5">
        <v>15</v>
      </c>
      <c r="B28" s="5" t="s">
        <v>66</v>
      </c>
      <c r="C28" s="6">
        <v>0.62149868326550151</v>
      </c>
      <c r="D28" s="6">
        <v>0.62208987547374117</v>
      </c>
      <c r="E28" s="6">
        <f t="shared" si="0"/>
        <v>-9.5033247051232639E-4</v>
      </c>
      <c r="F28" s="6">
        <f t="shared" si="1"/>
        <v>9.5033247051232639E-4</v>
      </c>
      <c r="G28" s="5">
        <f t="shared" si="2"/>
        <v>1</v>
      </c>
      <c r="H28" s="6">
        <v>0.62177614026172023</v>
      </c>
      <c r="I28" s="6">
        <f t="shared" si="3"/>
        <v>0.27138571087536684</v>
      </c>
      <c r="J28" s="5">
        <f t="shared" si="4"/>
        <v>9</v>
      </c>
      <c r="K28" s="18">
        <f t="shared" si="5"/>
        <v>2.5790665307793127E-4</v>
      </c>
      <c r="L28" s="5">
        <f t="shared" si="6"/>
        <v>1</v>
      </c>
      <c r="M28" s="30">
        <f t="shared" si="7"/>
        <v>-1</v>
      </c>
      <c r="N28" s="4">
        <f t="shared" si="8"/>
        <v>-2.5790665307793127E-4</v>
      </c>
    </row>
    <row r="29" spans="1:14" x14ac:dyDescent="0.25">
      <c r="A29" s="5">
        <v>17</v>
      </c>
      <c r="B29" s="5" t="s">
        <v>67</v>
      </c>
      <c r="C29" s="6">
        <v>0.52503840245775735</v>
      </c>
      <c r="D29" s="6">
        <v>0.48486909214552876</v>
      </c>
      <c r="E29" s="6">
        <f t="shared" si="0"/>
        <v>8.2845681366244234E-2</v>
      </c>
      <c r="F29" s="6">
        <f t="shared" si="1"/>
        <v>8.2845681366244234E-2</v>
      </c>
      <c r="G29" s="5">
        <f t="shared" si="2"/>
        <v>26</v>
      </c>
      <c r="H29" s="6">
        <v>0.50597159457714658</v>
      </c>
      <c r="I29" s="6">
        <f t="shared" si="3"/>
        <v>0.33349927473950403</v>
      </c>
      <c r="J29" s="5">
        <f t="shared" si="4"/>
        <v>19</v>
      </c>
      <c r="K29" s="18">
        <f t="shared" si="5"/>
        <v>2.7628974650942495E-2</v>
      </c>
      <c r="L29" s="5">
        <f t="shared" si="6"/>
        <v>25</v>
      </c>
      <c r="M29" s="30">
        <f t="shared" si="7"/>
        <v>1</v>
      </c>
      <c r="N29" s="4">
        <f t="shared" si="8"/>
        <v>2.7628974650942495E-2</v>
      </c>
    </row>
    <row r="30" spans="1:14" x14ac:dyDescent="0.25">
      <c r="A30" s="5">
        <v>18</v>
      </c>
      <c r="B30" s="5" t="s">
        <v>68</v>
      </c>
      <c r="C30" s="6">
        <v>0.68555078683834048</v>
      </c>
      <c r="D30" s="6">
        <v>0.69223659889094269</v>
      </c>
      <c r="E30" s="6">
        <f t="shared" si="0"/>
        <v>-9.6582758890728908E-3</v>
      </c>
      <c r="F30" s="6">
        <f t="shared" si="1"/>
        <v>9.6582758890728908E-3</v>
      </c>
      <c r="G30" s="5">
        <f t="shared" si="2"/>
        <v>3</v>
      </c>
      <c r="H30" s="6">
        <v>0.68877021213469813</v>
      </c>
      <c r="I30" s="6">
        <f t="shared" si="3"/>
        <v>0.24498904984187844</v>
      </c>
      <c r="J30" s="5">
        <f t="shared" si="4"/>
        <v>5</v>
      </c>
      <c r="K30" s="18">
        <f t="shared" si="5"/>
        <v>2.3661718331746914E-3</v>
      </c>
      <c r="L30" s="5">
        <f t="shared" si="6"/>
        <v>3</v>
      </c>
      <c r="M30" s="30">
        <f t="shared" si="7"/>
        <v>-1</v>
      </c>
      <c r="N30" s="4">
        <f t="shared" si="8"/>
        <v>-2.3661718331746914E-3</v>
      </c>
    </row>
    <row r="31" spans="1:14" x14ac:dyDescent="0.25">
      <c r="A31" s="5">
        <v>19</v>
      </c>
      <c r="B31" s="5" t="s">
        <v>69</v>
      </c>
      <c r="C31" s="6">
        <v>0.48501045782012547</v>
      </c>
      <c r="D31" s="6">
        <v>0.47935951963972978</v>
      </c>
      <c r="E31" s="6">
        <f t="shared" si="0"/>
        <v>1.1788517696785796E-2</v>
      </c>
      <c r="F31" s="6">
        <f t="shared" si="1"/>
        <v>1.1788517696785796E-2</v>
      </c>
      <c r="G31" s="5">
        <f t="shared" si="2"/>
        <v>6</v>
      </c>
      <c r="H31" s="6">
        <v>0.48228915662650601</v>
      </c>
      <c r="I31" s="6">
        <f t="shared" si="3"/>
        <v>0.34987550002279055</v>
      </c>
      <c r="J31" s="5">
        <f t="shared" si="4"/>
        <v>21</v>
      </c>
      <c r="K31" s="18">
        <f t="shared" si="5"/>
        <v>4.1245135236904458E-3</v>
      </c>
      <c r="L31" s="5">
        <f t="shared" si="6"/>
        <v>6</v>
      </c>
      <c r="M31" s="30">
        <f t="shared" si="7"/>
        <v>1</v>
      </c>
      <c r="N31" s="4">
        <f t="shared" si="8"/>
        <v>4.1245135236904458E-3</v>
      </c>
    </row>
    <row r="32" spans="1:14" x14ac:dyDescent="0.25">
      <c r="A32" s="5">
        <v>20</v>
      </c>
      <c r="B32" s="5" t="s">
        <v>70</v>
      </c>
      <c r="C32" s="6">
        <v>0.58777598276790521</v>
      </c>
      <c r="D32" s="6">
        <v>0.57112126915837591</v>
      </c>
      <c r="E32" s="6">
        <f t="shared" si="0"/>
        <v>2.9161431221205028E-2</v>
      </c>
      <c r="F32" s="6">
        <f t="shared" si="1"/>
        <v>2.9161431221205028E-2</v>
      </c>
      <c r="G32" s="5">
        <f t="shared" si="2"/>
        <v>13</v>
      </c>
      <c r="H32" s="6">
        <v>0.5794430243508677</v>
      </c>
      <c r="I32" s="6">
        <f t="shared" si="3"/>
        <v>0.29121268656103733</v>
      </c>
      <c r="J32" s="5">
        <f t="shared" si="4"/>
        <v>12</v>
      </c>
      <c r="K32" s="18">
        <f t="shared" si="5"/>
        <v>8.4921787298920283E-3</v>
      </c>
      <c r="L32" s="5">
        <f t="shared" si="6"/>
        <v>14</v>
      </c>
      <c r="M32" s="30">
        <f t="shared" si="7"/>
        <v>1</v>
      </c>
      <c r="N32" s="4">
        <f t="shared" si="8"/>
        <v>8.4921787298920283E-3</v>
      </c>
    </row>
    <row r="33" spans="1:14" x14ac:dyDescent="0.25">
      <c r="A33" s="5">
        <v>23</v>
      </c>
      <c r="B33" s="5" t="s">
        <v>71</v>
      </c>
      <c r="C33" s="6">
        <v>0.50011345586566824</v>
      </c>
      <c r="D33" s="6">
        <v>0.48382316621388</v>
      </c>
      <c r="E33" s="6">
        <f t="shared" si="0"/>
        <v>3.3669924859668514E-2</v>
      </c>
      <c r="F33" s="6">
        <f t="shared" si="1"/>
        <v>3.3669924859668514E-2</v>
      </c>
      <c r="G33" s="5">
        <f t="shared" si="2"/>
        <v>16</v>
      </c>
      <c r="H33" s="6">
        <v>0.4923131504257332</v>
      </c>
      <c r="I33" s="6">
        <f t="shared" si="3"/>
        <v>0.34275168088511948</v>
      </c>
      <c r="J33" s="5">
        <f t="shared" si="4"/>
        <v>20</v>
      </c>
      <c r="K33" s="18">
        <f t="shared" si="5"/>
        <v>1.1540423340927053E-2</v>
      </c>
      <c r="L33" s="5">
        <f t="shared" si="6"/>
        <v>17</v>
      </c>
      <c r="M33" s="30">
        <f t="shared" si="7"/>
        <v>1</v>
      </c>
      <c r="N33" s="4">
        <f t="shared" si="8"/>
        <v>1.1540423340927053E-2</v>
      </c>
    </row>
    <row r="34" spans="1:14" x14ac:dyDescent="0.25">
      <c r="A34" s="5">
        <v>25</v>
      </c>
      <c r="B34" s="5" t="s">
        <v>72</v>
      </c>
      <c r="C34" s="6">
        <v>0.62098944317946592</v>
      </c>
      <c r="D34" s="6">
        <v>0.61402344614023441</v>
      </c>
      <c r="E34" s="6">
        <f t="shared" si="0"/>
        <v>1.1344838838027973E-2</v>
      </c>
      <c r="F34" s="6">
        <f t="shared" si="1"/>
        <v>1.1344838838027973E-2</v>
      </c>
      <c r="G34" s="5">
        <f t="shared" si="2"/>
        <v>4</v>
      </c>
      <c r="H34" s="6">
        <v>0.61762189905902476</v>
      </c>
      <c r="I34" s="6">
        <f t="shared" si="3"/>
        <v>0.2732111022736623</v>
      </c>
      <c r="J34" s="5">
        <f t="shared" si="4"/>
        <v>10</v>
      </c>
      <c r="K34" s="18">
        <f t="shared" si="5"/>
        <v>3.0995359240546766E-3</v>
      </c>
      <c r="L34" s="5">
        <f t="shared" si="6"/>
        <v>4</v>
      </c>
      <c r="M34" s="30">
        <f t="shared" si="7"/>
        <v>1</v>
      </c>
      <c r="N34" s="4">
        <f t="shared" si="8"/>
        <v>3.0995359240546766E-3</v>
      </c>
    </row>
    <row r="35" spans="1:14" x14ac:dyDescent="0.25">
      <c r="A35" s="5">
        <v>27</v>
      </c>
      <c r="B35" s="5" t="s">
        <v>73</v>
      </c>
      <c r="C35" s="6">
        <v>0.17654879021536826</v>
      </c>
      <c r="D35" s="6">
        <v>0.15986702931399213</v>
      </c>
      <c r="E35" s="6">
        <f t="shared" si="0"/>
        <v>0.10434772556267224</v>
      </c>
      <c r="F35" s="6">
        <f t="shared" si="1"/>
        <v>0.10434772556267224</v>
      </c>
      <c r="G35" s="5">
        <f t="shared" si="2"/>
        <v>31</v>
      </c>
      <c r="H35" s="6">
        <v>0.16874115983026874</v>
      </c>
      <c r="I35" s="6">
        <f t="shared" si="3"/>
        <v>1</v>
      </c>
      <c r="J35" s="5">
        <f t="shared" si="4"/>
        <v>33</v>
      </c>
      <c r="K35" s="18">
        <f t="shared" si="5"/>
        <v>0.10434772556267224</v>
      </c>
      <c r="L35" s="5">
        <f t="shared" si="6"/>
        <v>32</v>
      </c>
      <c r="M35" s="30">
        <f t="shared" si="7"/>
        <v>1</v>
      </c>
      <c r="N35" s="4">
        <f t="shared" si="8"/>
        <v>0.10434772556267224</v>
      </c>
    </row>
    <row r="36" spans="1:14" x14ac:dyDescent="0.25">
      <c r="A36" s="5">
        <v>41</v>
      </c>
      <c r="B36" s="5" t="s">
        <v>74</v>
      </c>
      <c r="C36" s="6">
        <v>0.71257332313185406</v>
      </c>
      <c r="D36" s="6">
        <v>0.69056185995017993</v>
      </c>
      <c r="E36" s="6">
        <f t="shared" si="0"/>
        <v>3.187471602219985E-2</v>
      </c>
      <c r="F36" s="6">
        <f t="shared" si="1"/>
        <v>3.187471602219985E-2</v>
      </c>
      <c r="G36" s="5">
        <f t="shared" si="2"/>
        <v>14</v>
      </c>
      <c r="H36" s="6">
        <v>0.70201752057340061</v>
      </c>
      <c r="I36" s="6">
        <f t="shared" si="3"/>
        <v>0.24036602347537242</v>
      </c>
      <c r="J36" s="5">
        <f t="shared" si="4"/>
        <v>4</v>
      </c>
      <c r="K36" s="18">
        <f t="shared" si="5"/>
        <v>7.661598739662919E-3</v>
      </c>
      <c r="L36" s="5">
        <f t="shared" si="6"/>
        <v>12</v>
      </c>
      <c r="M36" s="30">
        <f t="shared" si="7"/>
        <v>1</v>
      </c>
      <c r="N36" s="4">
        <f t="shared" si="8"/>
        <v>7.661598739662919E-3</v>
      </c>
    </row>
    <row r="37" spans="1:14" x14ac:dyDescent="0.25">
      <c r="A37" s="5">
        <v>44</v>
      </c>
      <c r="B37" s="5" t="s">
        <v>75</v>
      </c>
      <c r="C37" s="6">
        <v>0.2991777356103732</v>
      </c>
      <c r="D37" s="6">
        <v>0.27563805104408351</v>
      </c>
      <c r="E37" s="6">
        <f t="shared" si="0"/>
        <v>8.5400707475343909E-2</v>
      </c>
      <c r="F37" s="6">
        <f t="shared" si="1"/>
        <v>8.5400707475343909E-2</v>
      </c>
      <c r="G37" s="5">
        <f t="shared" si="2"/>
        <v>28</v>
      </c>
      <c r="H37" s="6">
        <v>0.28797083839611176</v>
      </c>
      <c r="I37" s="6">
        <f t="shared" si="3"/>
        <v>0.58596613730089109</v>
      </c>
      <c r="J37" s="5">
        <f t="shared" si="4"/>
        <v>29</v>
      </c>
      <c r="K37" s="18">
        <f t="shared" si="5"/>
        <v>5.0041922682090602E-2</v>
      </c>
      <c r="L37" s="5">
        <f t="shared" si="6"/>
        <v>31</v>
      </c>
      <c r="M37" s="30">
        <f t="shared" si="7"/>
        <v>1</v>
      </c>
      <c r="N37" s="4">
        <f t="shared" si="8"/>
        <v>5.0041922682090602E-2</v>
      </c>
    </row>
    <row r="38" spans="1:14" x14ac:dyDescent="0.25">
      <c r="A38" s="5">
        <v>47</v>
      </c>
      <c r="B38" s="5" t="s">
        <v>76</v>
      </c>
      <c r="C38" s="6">
        <v>0.57362045760430691</v>
      </c>
      <c r="D38" s="6">
        <v>0.55138616633996085</v>
      </c>
      <c r="E38" s="6">
        <f t="shared" si="0"/>
        <v>4.0324354547983637E-2</v>
      </c>
      <c r="F38" s="6">
        <f t="shared" si="1"/>
        <v>4.0324354547983637E-2</v>
      </c>
      <c r="G38" s="5">
        <f t="shared" si="2"/>
        <v>17</v>
      </c>
      <c r="H38" s="6">
        <v>0.56272303046939331</v>
      </c>
      <c r="I38" s="6">
        <f t="shared" si="3"/>
        <v>0.29986538793252149</v>
      </c>
      <c r="J38" s="5">
        <f t="shared" si="4"/>
        <v>15</v>
      </c>
      <c r="K38" s="18">
        <f t="shared" si="5"/>
        <v>1.209187821965965E-2</v>
      </c>
      <c r="L38" s="5">
        <f t="shared" si="6"/>
        <v>18</v>
      </c>
      <c r="M38" s="30">
        <f t="shared" si="7"/>
        <v>1</v>
      </c>
      <c r="N38" s="4">
        <f t="shared" si="8"/>
        <v>1.209187821965965E-2</v>
      </c>
    </row>
    <row r="39" spans="1:14" x14ac:dyDescent="0.25">
      <c r="A39" s="5">
        <v>50</v>
      </c>
      <c r="B39" s="5" t="s">
        <v>77</v>
      </c>
      <c r="C39" s="6">
        <v>0.76640419947506566</v>
      </c>
      <c r="D39" s="6">
        <v>0.75217169136433315</v>
      </c>
      <c r="E39" s="6">
        <f t="shared" si="0"/>
        <v>1.89218874814562E-2</v>
      </c>
      <c r="F39" s="6">
        <f t="shared" si="1"/>
        <v>1.89218874814562E-2</v>
      </c>
      <c r="G39" s="5">
        <f t="shared" si="2"/>
        <v>8</v>
      </c>
      <c r="H39" s="6">
        <v>0.75953115360888346</v>
      </c>
      <c r="I39" s="6">
        <f t="shared" si="3"/>
        <v>0.22216489610531645</v>
      </c>
      <c r="J39" s="5">
        <f t="shared" si="4"/>
        <v>2</v>
      </c>
      <c r="K39" s="18">
        <f t="shared" si="5"/>
        <v>4.2037791664342045E-3</v>
      </c>
      <c r="L39" s="5">
        <f t="shared" si="6"/>
        <v>7</v>
      </c>
      <c r="M39" s="30">
        <f t="shared" si="7"/>
        <v>1</v>
      </c>
      <c r="N39" s="4">
        <f t="shared" si="8"/>
        <v>4.2037791664342045E-3</v>
      </c>
    </row>
    <row r="40" spans="1:14" x14ac:dyDescent="0.25">
      <c r="A40" s="5">
        <v>52</v>
      </c>
      <c r="B40" s="5" t="s">
        <v>78</v>
      </c>
      <c r="C40" s="6">
        <v>0.5763414634146341</v>
      </c>
      <c r="D40" s="6">
        <v>0.57180232558139532</v>
      </c>
      <c r="E40" s="6">
        <f t="shared" si="0"/>
        <v>7.938299006782619E-3</v>
      </c>
      <c r="F40" s="6">
        <f t="shared" si="1"/>
        <v>7.938299006782619E-3</v>
      </c>
      <c r="G40" s="5">
        <f t="shared" si="2"/>
        <v>2</v>
      </c>
      <c r="H40" s="6">
        <v>0.57427055702917773</v>
      </c>
      <c r="I40" s="6">
        <f t="shared" si="3"/>
        <v>0.29383564552430169</v>
      </c>
      <c r="J40" s="5">
        <f t="shared" si="4"/>
        <v>13</v>
      </c>
      <c r="K40" s="18">
        <f t="shared" si="5"/>
        <v>2.3325552130228936E-3</v>
      </c>
      <c r="L40" s="5">
        <f t="shared" si="6"/>
        <v>2</v>
      </c>
      <c r="M40" s="30">
        <f t="shared" si="7"/>
        <v>1</v>
      </c>
      <c r="N40" s="4">
        <f t="shared" si="8"/>
        <v>2.3325552130228936E-3</v>
      </c>
    </row>
    <row r="41" spans="1:14" x14ac:dyDescent="0.25">
      <c r="A41" s="5">
        <v>54</v>
      </c>
      <c r="B41" s="5" t="s">
        <v>79</v>
      </c>
      <c r="C41" s="6">
        <v>0.56599254922831288</v>
      </c>
      <c r="D41" s="6">
        <v>0.52771493212669685</v>
      </c>
      <c r="E41" s="6">
        <f t="shared" si="0"/>
        <v>7.253464848409126E-2</v>
      </c>
      <c r="F41" s="6">
        <f t="shared" si="1"/>
        <v>7.253464848409126E-2</v>
      </c>
      <c r="G41" s="5">
        <f t="shared" si="2"/>
        <v>25</v>
      </c>
      <c r="H41" s="6">
        <v>0.54743624897175758</v>
      </c>
      <c r="I41" s="6">
        <f t="shared" si="3"/>
        <v>0.30823892306586032</v>
      </c>
      <c r="J41" s="5">
        <f t="shared" si="4"/>
        <v>16</v>
      </c>
      <c r="K41" s="18">
        <f t="shared" si="5"/>
        <v>2.2358001933697028E-2</v>
      </c>
      <c r="L41" s="5">
        <f t="shared" si="6"/>
        <v>21</v>
      </c>
      <c r="M41" s="30">
        <f t="shared" si="7"/>
        <v>1</v>
      </c>
      <c r="N41" s="4">
        <f t="shared" si="8"/>
        <v>2.2358001933697028E-2</v>
      </c>
    </row>
    <row r="42" spans="1:14" x14ac:dyDescent="0.25">
      <c r="A42" s="5">
        <v>63</v>
      </c>
      <c r="B42" s="5" t="s">
        <v>80</v>
      </c>
      <c r="C42" s="6">
        <v>0.70038272279934388</v>
      </c>
      <c r="D42" s="6">
        <v>0.67080565983251517</v>
      </c>
      <c r="E42" s="6">
        <f t="shared" si="0"/>
        <v>4.4091850647493692E-2</v>
      </c>
      <c r="F42" s="6">
        <f t="shared" si="1"/>
        <v>4.4091850647493692E-2</v>
      </c>
      <c r="G42" s="5">
        <f t="shared" si="2"/>
        <v>18</v>
      </c>
      <c r="H42" s="6">
        <v>0.68599915742171047</v>
      </c>
      <c r="I42" s="6">
        <f t="shared" si="3"/>
        <v>0.24597866922238357</v>
      </c>
      <c r="J42" s="5">
        <f t="shared" si="4"/>
        <v>6</v>
      </c>
      <c r="K42" s="18">
        <f t="shared" si="5"/>
        <v>1.0845654745822589E-2</v>
      </c>
      <c r="L42" s="5">
        <f t="shared" si="6"/>
        <v>16</v>
      </c>
      <c r="M42" s="30">
        <f t="shared" si="7"/>
        <v>1</v>
      </c>
      <c r="N42" s="4">
        <f t="shared" si="8"/>
        <v>1.0845654745822589E-2</v>
      </c>
    </row>
    <row r="43" spans="1:14" x14ac:dyDescent="0.25">
      <c r="A43" s="5">
        <v>66</v>
      </c>
      <c r="B43" s="5" t="s">
        <v>81</v>
      </c>
      <c r="C43" s="6">
        <v>0.5591517857142857</v>
      </c>
      <c r="D43" s="6">
        <v>0.52269218894720593</v>
      </c>
      <c r="E43" s="6">
        <f t="shared" si="0"/>
        <v>6.9753475445110083E-2</v>
      </c>
      <c r="F43" s="6">
        <f t="shared" si="1"/>
        <v>6.9753475445110083E-2</v>
      </c>
      <c r="G43" s="5">
        <f t="shared" si="2"/>
        <v>23</v>
      </c>
      <c r="H43" s="6">
        <v>0.5418437637402902</v>
      </c>
      <c r="I43" s="6">
        <f t="shared" si="3"/>
        <v>0.31142032283525117</v>
      </c>
      <c r="J43" s="5">
        <f t="shared" si="4"/>
        <v>17</v>
      </c>
      <c r="K43" s="18">
        <f t="shared" si="5"/>
        <v>2.1722649841996948E-2</v>
      </c>
      <c r="L43" s="5">
        <f t="shared" si="6"/>
        <v>20</v>
      </c>
      <c r="M43" s="30">
        <f t="shared" si="7"/>
        <v>1</v>
      </c>
      <c r="N43" s="4">
        <f t="shared" si="8"/>
        <v>2.1722649841996948E-2</v>
      </c>
    </row>
    <row r="44" spans="1:14" x14ac:dyDescent="0.25">
      <c r="A44" s="5">
        <v>68</v>
      </c>
      <c r="B44" s="5" t="s">
        <v>82</v>
      </c>
      <c r="C44" s="6">
        <v>0.62543192812715964</v>
      </c>
      <c r="D44" s="6">
        <v>0.58433883279980303</v>
      </c>
      <c r="E44" s="20">
        <f t="shared" si="0"/>
        <v>7.0324087705181282E-2</v>
      </c>
      <c r="F44" s="6">
        <f t="shared" si="1"/>
        <v>7.0324087705181282E-2</v>
      </c>
      <c r="G44" s="5">
        <f t="shared" si="2"/>
        <v>24</v>
      </c>
      <c r="H44" s="6">
        <v>0.60557010235658182</v>
      </c>
      <c r="I44" s="6">
        <f t="shared" si="3"/>
        <v>0.27864843256562849</v>
      </c>
      <c r="J44" s="5">
        <f t="shared" si="4"/>
        <v>11</v>
      </c>
      <c r="K44" s="18">
        <f t="shared" si="5"/>
        <v>1.9595696810656552E-2</v>
      </c>
      <c r="L44" s="5">
        <f t="shared" si="6"/>
        <v>19</v>
      </c>
      <c r="M44" s="30">
        <f t="shared" si="7"/>
        <v>1</v>
      </c>
      <c r="N44" s="4">
        <f t="shared" si="8"/>
        <v>1.9595696810656552E-2</v>
      </c>
    </row>
    <row r="45" spans="1:14" x14ac:dyDescent="0.25">
      <c r="A45" s="5">
        <v>70</v>
      </c>
      <c r="B45" s="5" t="s">
        <v>83</v>
      </c>
      <c r="C45" s="6">
        <v>0.3961904761904762</v>
      </c>
      <c r="D45" s="6">
        <v>0.37577491654744871</v>
      </c>
      <c r="E45" s="6">
        <f t="shared" si="0"/>
        <v>5.4329224075417071E-2</v>
      </c>
      <c r="F45" s="6">
        <f t="shared" si="1"/>
        <v>5.4329224075417071E-2</v>
      </c>
      <c r="G45" s="5">
        <f t="shared" si="2"/>
        <v>20</v>
      </c>
      <c r="H45" s="6">
        <v>0.38598999285203717</v>
      </c>
      <c r="I45" s="6">
        <f t="shared" si="3"/>
        <v>0.43716459741212216</v>
      </c>
      <c r="J45" s="5">
        <f t="shared" si="4"/>
        <v>27</v>
      </c>
      <c r="K45" s="18">
        <f t="shared" si="5"/>
        <v>2.3750813370642679E-2</v>
      </c>
      <c r="L45" s="5">
        <f t="shared" si="6"/>
        <v>23</v>
      </c>
      <c r="M45" s="30">
        <f t="shared" si="7"/>
        <v>1</v>
      </c>
      <c r="N45" s="4">
        <f t="shared" si="8"/>
        <v>2.3750813370642679E-2</v>
      </c>
    </row>
    <row r="46" spans="1:14" x14ac:dyDescent="0.25">
      <c r="A46" s="5">
        <v>73</v>
      </c>
      <c r="B46" s="5" t="s">
        <v>84</v>
      </c>
      <c r="C46" s="6">
        <v>0.6388523295604106</v>
      </c>
      <c r="D46" s="6">
        <v>0.62517760727479399</v>
      </c>
      <c r="E46" s="6">
        <f t="shared" si="0"/>
        <v>2.1873339874129483E-2</v>
      </c>
      <c r="F46" s="6">
        <f t="shared" si="1"/>
        <v>2.1873339874129483E-2</v>
      </c>
      <c r="G46" s="5">
        <f t="shared" si="2"/>
        <v>10</v>
      </c>
      <c r="H46" s="6">
        <v>0.63227657830008199</v>
      </c>
      <c r="I46" s="6">
        <f t="shared" si="3"/>
        <v>0.26687871355908938</v>
      </c>
      <c r="J46" s="5">
        <f t="shared" si="4"/>
        <v>8</v>
      </c>
      <c r="K46" s="18">
        <f t="shared" si="5"/>
        <v>5.8375288068484099E-3</v>
      </c>
      <c r="L46" s="5">
        <f t="shared" si="6"/>
        <v>10</v>
      </c>
      <c r="M46" s="30">
        <f t="shared" si="7"/>
        <v>1</v>
      </c>
      <c r="N46" s="4">
        <f t="shared" si="8"/>
        <v>5.8375288068484099E-3</v>
      </c>
    </row>
    <row r="47" spans="1:14" x14ac:dyDescent="0.25">
      <c r="A47" s="5">
        <v>76</v>
      </c>
      <c r="B47" s="5" t="s">
        <v>85</v>
      </c>
      <c r="C47" s="6">
        <v>0.73376623376623373</v>
      </c>
      <c r="D47" s="6">
        <v>0.71018867924528306</v>
      </c>
      <c r="E47" s="6">
        <f t="shared" si="0"/>
        <v>3.3199000786673365E-2</v>
      </c>
      <c r="F47" s="6">
        <f t="shared" si="1"/>
        <v>3.3199000786673365E-2</v>
      </c>
      <c r="G47" s="5">
        <f t="shared" si="2"/>
        <v>15</v>
      </c>
      <c r="H47" s="6">
        <v>0.72266319156498049</v>
      </c>
      <c r="I47" s="6">
        <f t="shared" si="3"/>
        <v>0.23349903772578662</v>
      </c>
      <c r="J47" s="5">
        <f t="shared" si="4"/>
        <v>3</v>
      </c>
      <c r="K47" s="18">
        <f t="shared" si="5"/>
        <v>7.7519347371458637E-3</v>
      </c>
      <c r="L47" s="5">
        <f t="shared" si="6"/>
        <v>13</v>
      </c>
      <c r="M47" s="30">
        <f t="shared" si="7"/>
        <v>1</v>
      </c>
      <c r="N47" s="4">
        <f t="shared" si="8"/>
        <v>7.7519347371458637E-3</v>
      </c>
    </row>
    <row r="48" spans="1:14" x14ac:dyDescent="0.25">
      <c r="A48" s="5">
        <v>81</v>
      </c>
      <c r="B48" s="5" t="s">
        <v>86</v>
      </c>
      <c r="C48" s="6">
        <v>0.38523533204384269</v>
      </c>
      <c r="D48" s="6">
        <v>0.35539823008849558</v>
      </c>
      <c r="E48" s="6">
        <f t="shared" si="0"/>
        <v>8.3953997035712741E-2</v>
      </c>
      <c r="F48" s="6">
        <f t="shared" si="1"/>
        <v>8.3953997035712741E-2</v>
      </c>
      <c r="G48" s="5">
        <f t="shared" si="2"/>
        <v>27</v>
      </c>
      <c r="H48" s="6">
        <v>0.37101400371182724</v>
      </c>
      <c r="I48" s="6">
        <f t="shared" si="3"/>
        <v>0.4548107568503878</v>
      </c>
      <c r="J48" s="5">
        <f t="shared" si="4"/>
        <v>28</v>
      </c>
      <c r="K48" s="18">
        <f t="shared" si="5"/>
        <v>3.8183180932427722E-2</v>
      </c>
      <c r="L48" s="5">
        <f t="shared" si="6"/>
        <v>28</v>
      </c>
      <c r="M48" s="30">
        <f t="shared" si="7"/>
        <v>1</v>
      </c>
      <c r="N48" s="4">
        <f t="shared" si="8"/>
        <v>3.8183180932427722E-2</v>
      </c>
    </row>
    <row r="49" spans="1:26" x14ac:dyDescent="0.25">
      <c r="A49" s="5">
        <v>85</v>
      </c>
      <c r="B49" s="5" t="s">
        <v>87</v>
      </c>
      <c r="C49" s="6">
        <v>0.45233018580566553</v>
      </c>
      <c r="D49" s="6">
        <v>0.42548528490920479</v>
      </c>
      <c r="E49" s="6">
        <f t="shared" si="0"/>
        <v>6.3092430804485358E-2</v>
      </c>
      <c r="F49" s="6">
        <f t="shared" si="1"/>
        <v>6.3092430804485358E-2</v>
      </c>
      <c r="G49" s="5">
        <f t="shared" si="2"/>
        <v>21</v>
      </c>
      <c r="H49" s="6">
        <v>0.43909217230199166</v>
      </c>
      <c r="I49" s="6">
        <f t="shared" si="3"/>
        <v>0.38429553172315423</v>
      </c>
      <c r="J49" s="5">
        <f t="shared" si="4"/>
        <v>24</v>
      </c>
      <c r="K49" s="18">
        <f t="shared" si="5"/>
        <v>2.4246139243716016E-2</v>
      </c>
      <c r="L49" s="5">
        <f t="shared" si="6"/>
        <v>24</v>
      </c>
      <c r="M49" s="30">
        <f t="shared" si="7"/>
        <v>1</v>
      </c>
      <c r="N49" s="4">
        <f t="shared" si="8"/>
        <v>2.4246139243716016E-2</v>
      </c>
    </row>
    <row r="50" spans="1:26" x14ac:dyDescent="0.25">
      <c r="A50" s="5">
        <v>86</v>
      </c>
      <c r="B50" s="5" t="s">
        <v>88</v>
      </c>
      <c r="C50" s="6">
        <v>0.57402742793171002</v>
      </c>
      <c r="D50" s="6">
        <v>0.56321483771251935</v>
      </c>
      <c r="E50" s="6">
        <f t="shared" si="0"/>
        <v>1.9197985378200787E-2</v>
      </c>
      <c r="F50" s="6">
        <f t="shared" si="1"/>
        <v>1.9197985378200787E-2</v>
      </c>
      <c r="G50" s="5">
        <f t="shared" si="2"/>
        <v>9</v>
      </c>
      <c r="H50" s="6">
        <v>0.56888954171562867</v>
      </c>
      <c r="I50" s="6">
        <f t="shared" si="3"/>
        <v>0.29661497963451322</v>
      </c>
      <c r="J50" s="5">
        <f t="shared" si="4"/>
        <v>14</v>
      </c>
      <c r="K50" s="18">
        <f t="shared" si="5"/>
        <v>5.6944100419787091E-3</v>
      </c>
      <c r="L50" s="5">
        <f t="shared" si="6"/>
        <v>9</v>
      </c>
      <c r="M50" s="30">
        <f t="shared" si="7"/>
        <v>1</v>
      </c>
      <c r="N50" s="4">
        <f t="shared" si="8"/>
        <v>5.6944100419787091E-3</v>
      </c>
    </row>
    <row r="51" spans="1:26" x14ac:dyDescent="0.25">
      <c r="A51" s="12">
        <v>88</v>
      </c>
      <c r="B51" s="13" t="s">
        <v>89</v>
      </c>
      <c r="C51" s="6">
        <v>0.44201680672268906</v>
      </c>
      <c r="D51" s="6">
        <v>0.43225190839694655</v>
      </c>
      <c r="E51" s="14">
        <f t="shared" si="0"/>
        <v>2.2590758157567663E-2</v>
      </c>
      <c r="F51" s="14">
        <f t="shared" si="1"/>
        <v>2.2590758157567663E-2</v>
      </c>
      <c r="G51" s="12">
        <f t="shared" si="2"/>
        <v>11</v>
      </c>
      <c r="H51" s="6">
        <v>0.43744414655942804</v>
      </c>
      <c r="I51" s="14">
        <f t="shared" si="3"/>
        <v>0.385743325536406</v>
      </c>
      <c r="J51" s="12">
        <f t="shared" si="4"/>
        <v>25</v>
      </c>
      <c r="K51" s="19">
        <f t="shared" si="5"/>
        <v>8.7142341780888418E-3</v>
      </c>
      <c r="L51" s="12">
        <f t="shared" si="6"/>
        <v>15</v>
      </c>
      <c r="M51" s="30">
        <f t="shared" si="7"/>
        <v>1</v>
      </c>
      <c r="N51" s="4">
        <f t="shared" si="8"/>
        <v>8.7142341780888418E-3</v>
      </c>
    </row>
    <row r="52" spans="1:26" x14ac:dyDescent="0.25">
      <c r="A52" s="5">
        <v>91</v>
      </c>
      <c r="B52" s="5" t="s">
        <v>90</v>
      </c>
      <c r="C52" s="6">
        <v>0.27690892364305431</v>
      </c>
      <c r="D52" s="6">
        <v>0.28013182674199621</v>
      </c>
      <c r="E52" s="6">
        <f t="shared" si="0"/>
        <v>-1.1504951566643051E-2</v>
      </c>
      <c r="F52" s="6">
        <f t="shared" si="1"/>
        <v>1.1504951566643051E-2</v>
      </c>
      <c r="G52" s="5">
        <f t="shared" si="2"/>
        <v>5</v>
      </c>
      <c r="H52" s="6">
        <v>0.27850162866449513</v>
      </c>
      <c r="I52" s="6">
        <f t="shared" si="3"/>
        <v>0.60588931073558483</v>
      </c>
      <c r="J52" s="5">
        <f t="shared" si="4"/>
        <v>30</v>
      </c>
      <c r="K52" s="18">
        <f t="shared" si="5"/>
        <v>6.9707271747596455E-3</v>
      </c>
      <c r="L52" s="5">
        <f t="shared" si="6"/>
        <v>11</v>
      </c>
      <c r="M52" s="30">
        <f t="shared" si="7"/>
        <v>-1</v>
      </c>
      <c r="N52" s="4">
        <f t="shared" si="8"/>
        <v>-6.9707271747596455E-3</v>
      </c>
    </row>
    <row r="53" spans="1:26" x14ac:dyDescent="0.25">
      <c r="A53" s="5">
        <v>94</v>
      </c>
      <c r="B53" s="5" t="s">
        <v>91</v>
      </c>
      <c r="C53" s="6">
        <v>0.53227408142999011</v>
      </c>
      <c r="D53" s="6">
        <v>0.49816360601001669</v>
      </c>
      <c r="E53" s="6">
        <f t="shared" si="0"/>
        <v>6.8472435578297852E-2</v>
      </c>
      <c r="F53" s="6">
        <f t="shared" si="1"/>
        <v>6.8472435578297852E-2</v>
      </c>
      <c r="G53" s="5">
        <f t="shared" si="2"/>
        <v>22</v>
      </c>
      <c r="H53" s="6">
        <v>0.51529255319148937</v>
      </c>
      <c r="I53" s="6">
        <f t="shared" si="3"/>
        <v>0.327466715335128</v>
      </c>
      <c r="J53" s="5">
        <f t="shared" si="4"/>
        <v>18</v>
      </c>
      <c r="K53" s="18">
        <f t="shared" si="5"/>
        <v>2.2422443569821354E-2</v>
      </c>
      <c r="L53" s="5">
        <f t="shared" si="6"/>
        <v>22</v>
      </c>
      <c r="M53" s="30">
        <f t="shared" si="7"/>
        <v>1</v>
      </c>
      <c r="N53" s="4">
        <f t="shared" si="8"/>
        <v>2.2422443569821354E-2</v>
      </c>
    </row>
    <row r="54" spans="1:26" x14ac:dyDescent="0.25">
      <c r="A54" s="5">
        <v>95</v>
      </c>
      <c r="B54" s="5" t="s">
        <v>92</v>
      </c>
      <c r="C54" s="6">
        <v>0.48211963589076723</v>
      </c>
      <c r="D54" s="6">
        <v>0.43187579214195182</v>
      </c>
      <c r="E54" s="6">
        <f t="shared" si="0"/>
        <v>0.11633864333914999</v>
      </c>
      <c r="F54" s="6">
        <f t="shared" si="1"/>
        <v>0.11633864333914999</v>
      </c>
      <c r="G54" s="5">
        <f t="shared" si="2"/>
        <v>32</v>
      </c>
      <c r="H54" s="6">
        <v>0.45667522464698329</v>
      </c>
      <c r="I54" s="6">
        <f>MIN($H$24:$H$56)/H54</f>
        <v>0.3694992649551071</v>
      </c>
      <c r="J54" s="5">
        <f t="shared" si="4"/>
        <v>23</v>
      </c>
      <c r="K54" s="18">
        <f t="shared" si="5"/>
        <v>4.2987043199690288E-2</v>
      </c>
      <c r="L54" s="5">
        <f t="shared" si="6"/>
        <v>29</v>
      </c>
      <c r="M54" s="30">
        <f t="shared" si="7"/>
        <v>1</v>
      </c>
      <c r="N54" s="4">
        <f t="shared" si="8"/>
        <v>4.2987043199690288E-2</v>
      </c>
    </row>
    <row r="55" spans="1:26" x14ac:dyDescent="0.25">
      <c r="A55" s="5">
        <v>97</v>
      </c>
      <c r="B55" s="5" t="s">
        <v>93</v>
      </c>
      <c r="C55" s="6">
        <v>0.20172910662824209</v>
      </c>
      <c r="D55" s="6">
        <v>0.19154127694184628</v>
      </c>
      <c r="E55" s="6">
        <f t="shared" si="0"/>
        <v>5.3188690443412526E-2</v>
      </c>
      <c r="F55" s="6">
        <f t="shared" si="1"/>
        <v>5.3188690443412526E-2</v>
      </c>
      <c r="G55" s="5">
        <f t="shared" si="2"/>
        <v>19</v>
      </c>
      <c r="H55" s="6">
        <v>0.19660392798690671</v>
      </c>
      <c r="I55" s="6">
        <f t="shared" si="3"/>
        <v>0.85827969745094035</v>
      </c>
      <c r="J55" s="5">
        <f>RANK(I55,$I$24:$I$56,1)</f>
        <v>31</v>
      </c>
      <c r="K55" s="18">
        <f t="shared" si="5"/>
        <v>4.5650773141583827E-2</v>
      </c>
      <c r="L55" s="5">
        <f t="shared" si="6"/>
        <v>30</v>
      </c>
      <c r="M55" s="30">
        <f t="shared" si="7"/>
        <v>1</v>
      </c>
      <c r="N55" s="4">
        <f t="shared" si="8"/>
        <v>4.5650773141583827E-2</v>
      </c>
    </row>
    <row r="56" spans="1:26" x14ac:dyDescent="0.25">
      <c r="A56" s="5">
        <v>99</v>
      </c>
      <c r="B56" s="5" t="s">
        <v>94</v>
      </c>
      <c r="C56" s="6">
        <v>0.20226415094339623</v>
      </c>
      <c r="D56" s="6">
        <v>0.17131782945736435</v>
      </c>
      <c r="E56" s="6">
        <f t="shared" si="0"/>
        <v>0.18063689917186029</v>
      </c>
      <c r="F56" s="6">
        <f t="shared" si="1"/>
        <v>0.18063689917186029</v>
      </c>
      <c r="G56" s="5">
        <f t="shared" si="2"/>
        <v>33</v>
      </c>
      <c r="H56" s="6">
        <v>0.18699808795411091</v>
      </c>
      <c r="I56" s="6">
        <f t="shared" si="3"/>
        <v>0.90236837005348214</v>
      </c>
      <c r="J56" s="5">
        <f t="shared" si="4"/>
        <v>32</v>
      </c>
      <c r="K56" s="18">
        <f t="shared" si="5"/>
        <v>0.16300102427722676</v>
      </c>
      <c r="L56" s="5">
        <f t="shared" si="6"/>
        <v>33</v>
      </c>
      <c r="M56" s="30">
        <f t="shared" si="7"/>
        <v>1</v>
      </c>
      <c r="N56" s="4">
        <f t="shared" si="8"/>
        <v>0.16300102427722676</v>
      </c>
    </row>
    <row r="57" spans="1:26" customFormat="1" ht="13.35" customHeight="1" x14ac:dyDescent="0.25">
      <c r="A57" s="25" t="s">
        <v>95</v>
      </c>
      <c r="B57" s="25"/>
      <c r="C57" s="25"/>
      <c r="D57" s="25"/>
      <c r="E57" s="25"/>
      <c r="F57" s="25"/>
      <c r="G57" s="25"/>
      <c r="H57" s="25"/>
      <c r="I57" s="25"/>
      <c r="J57" s="25"/>
      <c r="K57" s="25"/>
      <c r="L57" s="25"/>
      <c r="M57" s="25"/>
      <c r="N57" s="4"/>
      <c r="O57" s="4"/>
      <c r="P57" s="4"/>
      <c r="Q57" s="4"/>
      <c r="R57" s="4"/>
      <c r="S57" s="4"/>
      <c r="T57" s="4"/>
      <c r="U57" s="4"/>
      <c r="V57" s="4"/>
      <c r="W57" s="4"/>
      <c r="X57" s="4"/>
      <c r="Y57" s="4"/>
      <c r="Z57" s="4"/>
    </row>
    <row r="58" spans="1:26" customFormat="1" ht="13.35" customHeight="1" x14ac:dyDescent="0.25">
      <c r="A58" s="26" t="s">
        <v>96</v>
      </c>
      <c r="B58" s="26"/>
      <c r="C58" s="16">
        <f>AVERAGE(C24:C56)</f>
        <v>0.52376308468628252</v>
      </c>
      <c r="D58" s="16">
        <f>AVERAGE(D24:D56)</f>
        <v>0.50265929229521578</v>
      </c>
      <c r="E58" s="16">
        <f>AVERAGE(E24:E56)</f>
        <v>4.9807067121767204E-2</v>
      </c>
      <c r="F58" s="16">
        <f>AVERAGE(F24:F56)</f>
        <v>5.1147282874871948E-2</v>
      </c>
      <c r="G58" s="15" t="s">
        <v>97</v>
      </c>
      <c r="H58" s="16">
        <f>AVERAGE(H24:H56)</f>
        <v>0.51350228886730265</v>
      </c>
      <c r="I58" s="16">
        <f>AVERAGE(I24:I56)</f>
        <v>0.38338978666764256</v>
      </c>
      <c r="J58" s="15" t="s">
        <v>97</v>
      </c>
      <c r="K58" s="16">
        <f>AVERAGE(K24:K56)</f>
        <v>2.3969175276581784E-2</v>
      </c>
      <c r="L58" s="15" t="s">
        <v>97</v>
      </c>
      <c r="M58" s="16">
        <f>AVERAGE(M24:M56)</f>
        <v>0.81818181818181823</v>
      </c>
      <c r="N58" s="4"/>
      <c r="O58" s="4"/>
      <c r="P58" s="4"/>
      <c r="Q58" s="4"/>
      <c r="R58" s="4"/>
      <c r="S58" s="4"/>
      <c r="T58" s="4"/>
      <c r="U58" s="4"/>
      <c r="V58" s="4"/>
      <c r="W58" s="4"/>
      <c r="X58" s="4"/>
      <c r="Y58" s="4"/>
      <c r="Z58" s="4"/>
    </row>
    <row r="59" spans="1:26" customFormat="1" ht="13.35" customHeight="1" x14ac:dyDescent="0.25">
      <c r="A59" s="26" t="s">
        <v>98</v>
      </c>
      <c r="B59" s="26"/>
      <c r="C59" s="16">
        <f>_xlfn.STDEV.S(C24:C56)</f>
        <v>0.16278085412328061</v>
      </c>
      <c r="D59" s="16">
        <f>_xlfn.STDEV.S(D24:D56)</f>
        <v>0.16418472889084362</v>
      </c>
      <c r="E59" s="16">
        <f>_xlfn.STDEV.S(E24:E56)</f>
        <v>4.1706804515174216E-2</v>
      </c>
      <c r="F59" s="16">
        <f>_xlfn.STDEV.S(F24:F56)</f>
        <v>3.999910984744473E-2</v>
      </c>
      <c r="G59" s="15" t="s">
        <v>97</v>
      </c>
      <c r="H59" s="16">
        <f>_xlfn.STDEV.S(H24:H56)</f>
        <v>0.1633578039162924</v>
      </c>
      <c r="I59" s="16">
        <f>_xlfn.STDEV.S(I24:I56)</f>
        <v>0.19569289344908067</v>
      </c>
      <c r="J59" s="15" t="s">
        <v>97</v>
      </c>
      <c r="K59" s="16">
        <f>_xlfn.STDEV.S(K24:K56)</f>
        <v>3.248575895339758E-2</v>
      </c>
      <c r="L59" s="15" t="s">
        <v>97</v>
      </c>
      <c r="M59" s="16">
        <f>_xlfn.STDEV.S(M24:M56)</f>
        <v>0.58387420812114221</v>
      </c>
      <c r="N59" s="4"/>
      <c r="O59" s="4"/>
      <c r="P59" s="4"/>
      <c r="Q59" s="4"/>
      <c r="R59" s="4"/>
      <c r="S59" s="4"/>
      <c r="T59" s="4"/>
      <c r="U59" s="4"/>
      <c r="V59" s="4"/>
      <c r="W59" s="4"/>
      <c r="X59" s="4"/>
      <c r="Y59" s="4"/>
      <c r="Z59" s="4"/>
    </row>
    <row r="60" spans="1:26" customFormat="1" ht="13.35" customHeight="1" x14ac:dyDescent="0.25">
      <c r="A60" s="26" t="s">
        <v>99</v>
      </c>
      <c r="B60" s="26"/>
      <c r="C60" s="16">
        <f>_xlfn.VAR.S(C24:C56)</f>
        <v>2.6497606469104762E-2</v>
      </c>
      <c r="D60" s="16">
        <f>_xlfn.VAR.S(D24:D56)</f>
        <v>2.6956625200959816E-2</v>
      </c>
      <c r="E60" s="16">
        <f>_xlfn.VAR.S(E24:E56)</f>
        <v>1.7394575428669565E-3</v>
      </c>
      <c r="F60" s="16">
        <f>_xlfn.VAR.S(F24:F56)</f>
        <v>1.5999287885879497E-3</v>
      </c>
      <c r="G60" s="15" t="s">
        <v>97</v>
      </c>
      <c r="H60" s="16">
        <f>_xlfn.VAR.S(H24:H56)</f>
        <v>2.6685772100353833E-2</v>
      </c>
      <c r="I60" s="16">
        <f>_xlfn.VAR.S(I24:I56)</f>
        <v>3.8295708546473239E-2</v>
      </c>
      <c r="J60" s="15" t="s">
        <v>97</v>
      </c>
      <c r="K60" s="16">
        <f>_xlfn.VAR.S(K24:K56)</f>
        <v>1.055324534778251E-3</v>
      </c>
      <c r="L60" s="15" t="s">
        <v>97</v>
      </c>
      <c r="M60" s="16">
        <f>_xlfn.VAR.S(M24:M56)</f>
        <v>0.34090909090909094</v>
      </c>
      <c r="N60" s="4"/>
      <c r="O60" s="4"/>
      <c r="P60" s="4"/>
      <c r="Q60" s="4"/>
      <c r="R60" s="4"/>
      <c r="S60" s="4"/>
      <c r="T60" s="4"/>
      <c r="U60" s="4"/>
      <c r="V60" s="4"/>
      <c r="W60" s="4"/>
      <c r="X60" s="4"/>
      <c r="Y60" s="4"/>
      <c r="Z60" s="4"/>
    </row>
    <row r="61" spans="1:26" customFormat="1" ht="13.35" customHeight="1" x14ac:dyDescent="0.25">
      <c r="A61" s="26" t="s">
        <v>100</v>
      </c>
      <c r="B61" s="26"/>
      <c r="C61" s="16">
        <f>MAX(C24:C56)</f>
        <v>0.80605158730158732</v>
      </c>
      <c r="D61" s="16">
        <f>MAX(D24:D56)</f>
        <v>0.78502614918799885</v>
      </c>
      <c r="E61" s="16">
        <f>MAX(E24:E56)</f>
        <v>0.18063689917186029</v>
      </c>
      <c r="F61" s="16">
        <f>MAX(F24:F56)</f>
        <v>0.18063689917186029</v>
      </c>
      <c r="G61" s="15" t="s">
        <v>97</v>
      </c>
      <c r="H61" s="16">
        <f>MAX(H24:H56)</f>
        <v>0.79608610567514682</v>
      </c>
      <c r="I61" s="16">
        <f>MAX(I24:I56)</f>
        <v>1</v>
      </c>
      <c r="J61" s="15" t="s">
        <v>97</v>
      </c>
      <c r="K61" s="16">
        <f>MAX(K24:K56)</f>
        <v>0.16300102427722676</v>
      </c>
      <c r="L61" s="15" t="s">
        <v>97</v>
      </c>
      <c r="M61" s="16">
        <f>MAX(M24:M56)</f>
        <v>1</v>
      </c>
      <c r="N61" s="4"/>
      <c r="O61" s="4"/>
      <c r="P61" s="4"/>
      <c r="Q61" s="4"/>
      <c r="R61" s="4"/>
      <c r="S61" s="4"/>
      <c r="T61" s="4"/>
      <c r="U61" s="4"/>
      <c r="V61" s="4"/>
      <c r="W61" s="4"/>
      <c r="X61" s="4"/>
      <c r="Y61" s="4"/>
      <c r="Z61" s="4"/>
    </row>
    <row r="62" spans="1:26" customFormat="1" ht="13.35" customHeight="1" x14ac:dyDescent="0.25">
      <c r="A62" s="26" t="s">
        <v>101</v>
      </c>
      <c r="B62" s="26"/>
      <c r="C62" s="16">
        <f>MIN(C24:C56)</f>
        <v>0.17654879021536826</v>
      </c>
      <c r="D62" s="16">
        <f>MIN(D24:D56)</f>
        <v>0.15986702931399213</v>
      </c>
      <c r="E62" s="16">
        <f>MIN(E24:E56)</f>
        <v>-1.1504951566643051E-2</v>
      </c>
      <c r="F62" s="16">
        <f>MIN(F24:F56)</f>
        <v>9.5033247051232639E-4</v>
      </c>
      <c r="G62" s="15" t="s">
        <v>97</v>
      </c>
      <c r="H62" s="16">
        <f>MIN(H24:H56)</f>
        <v>0.16874115983026874</v>
      </c>
      <c r="I62" s="16">
        <f>MIN(I24:I56)</f>
        <v>0.21196345298246638</v>
      </c>
      <c r="J62" s="15" t="s">
        <v>97</v>
      </c>
      <c r="K62" s="16">
        <f>MIN(K24:K56)</f>
        <v>2.5790665307793127E-4</v>
      </c>
      <c r="L62" s="15" t="s">
        <v>97</v>
      </c>
      <c r="M62" s="16">
        <f>MIN(M24:M56)</f>
        <v>-1</v>
      </c>
      <c r="N62" s="4"/>
      <c r="O62" s="4"/>
      <c r="P62" s="4"/>
      <c r="Q62" s="4"/>
      <c r="R62" s="4"/>
      <c r="S62" s="4"/>
      <c r="T62" s="4"/>
      <c r="U62" s="4"/>
      <c r="V62" s="4"/>
      <c r="W62" s="4"/>
      <c r="X62" s="4"/>
      <c r="Y62" s="4"/>
      <c r="Z62" s="4"/>
    </row>
    <row r="63" spans="1:26" ht="18.75" x14ac:dyDescent="0.25">
      <c r="A63" s="22" t="s">
        <v>102</v>
      </c>
      <c r="B63" s="22"/>
      <c r="C63" s="22"/>
      <c r="D63" s="22"/>
      <c r="E63" s="22"/>
      <c r="F63" s="22"/>
      <c r="G63" s="22"/>
      <c r="H63" s="22"/>
      <c r="I63" s="22"/>
      <c r="J63" s="22"/>
      <c r="K63" s="22"/>
      <c r="L63" s="22"/>
      <c r="M63" s="22"/>
    </row>
    <row r="64" spans="1:26" ht="43.7" customHeight="1" x14ac:dyDescent="0.25">
      <c r="A64" s="28"/>
      <c r="B64" s="28"/>
      <c r="C64" s="28"/>
      <c r="D64" s="28"/>
      <c r="E64" s="28"/>
      <c r="F64" s="28"/>
      <c r="G64" s="28"/>
      <c r="H64" s="28"/>
      <c r="I64" s="28"/>
      <c r="J64" s="28"/>
      <c r="K64" s="28"/>
      <c r="L64" s="28"/>
      <c r="M64" s="28"/>
    </row>
  </sheetData>
  <mergeCells count="20">
    <mergeCell ref="B18:M18"/>
    <mergeCell ref="A14:M14"/>
    <mergeCell ref="B15:F15"/>
    <mergeCell ref="H15:M15"/>
    <mergeCell ref="B16:M16"/>
    <mergeCell ref="B17:M17"/>
    <mergeCell ref="A63:M63"/>
    <mergeCell ref="A64:M64"/>
    <mergeCell ref="B19:M19"/>
    <mergeCell ref="B20:M20"/>
    <mergeCell ref="B21:D21"/>
    <mergeCell ref="F21:I21"/>
    <mergeCell ref="K21:M21"/>
    <mergeCell ref="A22:M22"/>
    <mergeCell ref="A57:M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F576F-24E4-4101-80F6-157594082EFC}">
  <dimension ref="A14:Z64"/>
  <sheetViews>
    <sheetView zoomScale="80" zoomScaleNormal="80" workbookViewId="0"/>
  </sheetViews>
  <sheetFormatPr baseColWidth="10" defaultColWidth="10.625" defaultRowHeight="15" x14ac:dyDescent="0.25"/>
  <cols>
    <col min="1" max="1" width="16.125" style="7" customWidth="1"/>
    <col min="2" max="12" width="13.375" style="7" customWidth="1"/>
    <col min="13" max="16384" width="10.625" style="1"/>
  </cols>
  <sheetData>
    <row r="14" spans="1:13" ht="18.75" x14ac:dyDescent="0.25">
      <c r="A14" s="22" t="s">
        <v>35</v>
      </c>
      <c r="B14" s="22"/>
      <c r="C14" s="22"/>
      <c r="D14" s="22"/>
      <c r="E14" s="22"/>
      <c r="F14" s="22"/>
      <c r="G14" s="22"/>
      <c r="H14" s="22"/>
      <c r="I14" s="22"/>
      <c r="J14" s="22"/>
      <c r="K14" s="22"/>
      <c r="L14" s="22"/>
      <c r="M14" s="22"/>
    </row>
    <row r="15" spans="1:13" s="3" customFormat="1" ht="44.1" customHeight="1" x14ac:dyDescent="0.25">
      <c r="A15" s="2" t="s">
        <v>1</v>
      </c>
      <c r="B15" s="24" t="s">
        <v>9</v>
      </c>
      <c r="C15" s="24"/>
      <c r="D15" s="24"/>
      <c r="E15" s="24"/>
      <c r="F15" s="24"/>
      <c r="G15" s="2" t="s">
        <v>3</v>
      </c>
      <c r="H15" s="24" t="s">
        <v>36</v>
      </c>
      <c r="I15" s="24"/>
      <c r="J15" s="24"/>
      <c r="K15" s="24"/>
      <c r="L15" s="24"/>
      <c r="M15" s="24"/>
    </row>
    <row r="16" spans="1:13" s="3" customFormat="1" ht="44.1" customHeight="1" x14ac:dyDescent="0.25">
      <c r="A16" s="2" t="s">
        <v>5</v>
      </c>
      <c r="B16" s="24" t="s">
        <v>108</v>
      </c>
      <c r="C16" s="24"/>
      <c r="D16" s="24"/>
      <c r="E16" s="24"/>
      <c r="F16" s="24"/>
      <c r="G16" s="24"/>
      <c r="H16" s="24"/>
      <c r="I16" s="24"/>
      <c r="J16" s="24"/>
      <c r="K16" s="24"/>
      <c r="L16" s="24"/>
      <c r="M16" s="24"/>
    </row>
    <row r="17" spans="1:14" s="3" customFormat="1" ht="44.1" customHeight="1" x14ac:dyDescent="0.25">
      <c r="A17" s="2" t="s">
        <v>37</v>
      </c>
      <c r="B17" s="24" t="s">
        <v>109</v>
      </c>
      <c r="C17" s="24"/>
      <c r="D17" s="24"/>
      <c r="E17" s="24"/>
      <c r="F17" s="24"/>
      <c r="G17" s="24"/>
      <c r="H17" s="24"/>
      <c r="I17" s="24"/>
      <c r="J17" s="24"/>
      <c r="K17" s="24"/>
      <c r="L17" s="24"/>
      <c r="M17" s="24"/>
    </row>
    <row r="18" spans="1:14" s="3" customFormat="1" ht="44.1" customHeight="1" x14ac:dyDescent="0.25">
      <c r="A18" s="2" t="s">
        <v>39</v>
      </c>
      <c r="B18" s="24" t="s">
        <v>132</v>
      </c>
      <c r="C18" s="24"/>
      <c r="D18" s="24"/>
      <c r="E18" s="24"/>
      <c r="F18" s="24"/>
      <c r="G18" s="24"/>
      <c r="H18" s="24"/>
      <c r="I18" s="24"/>
      <c r="J18" s="24"/>
      <c r="K18" s="24"/>
      <c r="L18" s="24"/>
      <c r="M18" s="24"/>
    </row>
    <row r="19" spans="1:14" s="3" customFormat="1" ht="44.1" customHeight="1" x14ac:dyDescent="0.25">
      <c r="A19" s="2" t="s">
        <v>41</v>
      </c>
      <c r="B19" s="24"/>
      <c r="C19" s="24"/>
      <c r="D19" s="24"/>
      <c r="E19" s="24"/>
      <c r="F19" s="24"/>
      <c r="G19" s="24"/>
      <c r="H19" s="24"/>
      <c r="I19" s="24"/>
      <c r="J19" s="24"/>
      <c r="K19" s="24"/>
      <c r="L19" s="24"/>
      <c r="M19" s="24"/>
    </row>
    <row r="20" spans="1:14" s="3" customFormat="1" ht="44.1" customHeight="1" x14ac:dyDescent="0.25">
      <c r="A20" s="2" t="s">
        <v>42</v>
      </c>
      <c r="B20" s="24" t="s">
        <v>126</v>
      </c>
      <c r="C20" s="24"/>
      <c r="D20" s="24"/>
      <c r="E20" s="24"/>
      <c r="F20" s="24"/>
      <c r="G20" s="24"/>
      <c r="H20" s="24"/>
      <c r="I20" s="24"/>
      <c r="J20" s="24"/>
      <c r="K20" s="24"/>
      <c r="L20" s="24"/>
      <c r="M20" s="24"/>
    </row>
    <row r="21" spans="1:14" s="3" customFormat="1" ht="43.7" customHeight="1" x14ac:dyDescent="0.25">
      <c r="A21" s="21" t="s">
        <v>43</v>
      </c>
      <c r="B21" s="24" t="s">
        <v>137</v>
      </c>
      <c r="C21" s="24"/>
      <c r="D21" s="24"/>
      <c r="E21" s="21" t="s">
        <v>45</v>
      </c>
      <c r="F21" s="24" t="s">
        <v>138</v>
      </c>
      <c r="G21" s="24"/>
      <c r="H21" s="24"/>
      <c r="I21" s="24"/>
      <c r="J21" s="2" t="s">
        <v>47</v>
      </c>
      <c r="K21" s="24" t="s">
        <v>13</v>
      </c>
      <c r="L21" s="24"/>
      <c r="M21" s="24"/>
    </row>
    <row r="22" spans="1:14" ht="18.75" x14ac:dyDescent="0.25">
      <c r="A22" s="22" t="s">
        <v>48</v>
      </c>
      <c r="B22" s="22"/>
      <c r="C22" s="22"/>
      <c r="D22" s="22"/>
      <c r="E22" s="22"/>
      <c r="F22" s="22"/>
      <c r="G22" s="22"/>
      <c r="H22" s="22"/>
      <c r="I22" s="22"/>
      <c r="J22" s="22"/>
      <c r="K22" s="22"/>
      <c r="L22" s="22"/>
      <c r="M22" s="22"/>
    </row>
    <row r="23" spans="1:14" s="4" customFormat="1" ht="32.25" customHeight="1" x14ac:dyDescent="0.25">
      <c r="A23" s="2" t="s">
        <v>49</v>
      </c>
      <c r="B23" s="2" t="s">
        <v>50</v>
      </c>
      <c r="C23" s="2" t="s">
        <v>51</v>
      </c>
      <c r="D23" s="2" t="s">
        <v>52</v>
      </c>
      <c r="E23" s="2" t="s">
        <v>53</v>
      </c>
      <c r="F23" s="2" t="s">
        <v>54</v>
      </c>
      <c r="G23" s="2" t="s">
        <v>55</v>
      </c>
      <c r="H23" s="2" t="s">
        <v>56</v>
      </c>
      <c r="I23" s="2" t="s">
        <v>57</v>
      </c>
      <c r="J23" s="2" t="s">
        <v>58</v>
      </c>
      <c r="K23" s="2" t="s">
        <v>59</v>
      </c>
      <c r="L23" s="2" t="s">
        <v>60</v>
      </c>
      <c r="M23" s="2" t="s">
        <v>61</v>
      </c>
    </row>
    <row r="24" spans="1:14" x14ac:dyDescent="0.25">
      <c r="A24" s="5">
        <v>5</v>
      </c>
      <c r="B24" s="5" t="s">
        <v>62</v>
      </c>
      <c r="C24" s="6">
        <v>0.73071302783918468</v>
      </c>
      <c r="D24" s="6">
        <v>0.69764502675148499</v>
      </c>
      <c r="E24" s="6">
        <f>(C24-D24)/D24</f>
        <v>4.7399465085671964E-2</v>
      </c>
      <c r="F24" s="6">
        <f>ABS(E24)</f>
        <v>4.7399465085671964E-2</v>
      </c>
      <c r="G24" s="5">
        <f>RANK(F24,$F$24:$F$56,1)</f>
        <v>22</v>
      </c>
      <c r="H24" s="6">
        <v>0.71514694800301437</v>
      </c>
      <c r="I24" s="6">
        <f>MIN($H$24:$H$56)/H24</f>
        <v>2.1077084632357009E-3</v>
      </c>
      <c r="J24" s="5">
        <f>RANK(I24,$I$24:$I$56,1)</f>
        <v>19</v>
      </c>
      <c r="K24" s="18">
        <f>I24*F24</f>
        <v>9.9904253713915922E-5</v>
      </c>
      <c r="L24" s="5">
        <f>RANK(K24,$K$24:$K$56,1)</f>
        <v>22</v>
      </c>
      <c r="M24" s="30">
        <f>IF(E24&gt;0,1,-1)</f>
        <v>1</v>
      </c>
      <c r="N24" s="4">
        <f>K24*M24</f>
        <v>9.9904253713915922E-5</v>
      </c>
    </row>
    <row r="25" spans="1:14" x14ac:dyDescent="0.25">
      <c r="A25" s="5">
        <v>8</v>
      </c>
      <c r="B25" s="5" t="s">
        <v>63</v>
      </c>
      <c r="C25" s="6">
        <v>0.89341008336641525</v>
      </c>
      <c r="D25" s="6">
        <v>0.87110874200426436</v>
      </c>
      <c r="E25" s="6">
        <f t="shared" ref="E25:E56" si="0">(C25-D25)/D25</f>
        <v>2.5601099250639504E-2</v>
      </c>
      <c r="F25" s="6">
        <f t="shared" ref="F25:F56" si="1">ABS(E25)</f>
        <v>2.5601099250639504E-2</v>
      </c>
      <c r="G25" s="5">
        <f t="shared" ref="G25:G56" si="2">RANK(F25,$F$24:$F$56,1)</f>
        <v>6</v>
      </c>
      <c r="H25" s="6">
        <v>0.88265830592105265</v>
      </c>
      <c r="I25" s="6">
        <f t="shared" ref="I25:I56" si="3">MIN($H$24:$H$56)/H25</f>
        <v>1.7077064416113411E-3</v>
      </c>
      <c r="J25" s="5">
        <f t="shared" ref="J25:J56" si="4">RANK(I25,$I$24:$I$56,1)</f>
        <v>3</v>
      </c>
      <c r="K25" s="18">
        <f t="shared" ref="K25:K56" si="5">I25*F25</f>
        <v>4.3719162102648361E-5</v>
      </c>
      <c r="L25" s="5">
        <f t="shared" ref="L25:L56" si="6">RANK(K25,$K$24:$K$56,1)</f>
        <v>5</v>
      </c>
      <c r="M25" s="30">
        <f t="shared" ref="M25:M56" si="7">IF(E25&gt;0,1,-1)</f>
        <v>1</v>
      </c>
      <c r="N25" s="4">
        <f t="shared" ref="N25:N56" si="8">K25*M25</f>
        <v>4.3719162102648361E-5</v>
      </c>
    </row>
    <row r="26" spans="1:14" x14ac:dyDescent="0.25">
      <c r="A26" s="5">
        <v>11</v>
      </c>
      <c r="B26" s="5" t="s">
        <v>64</v>
      </c>
      <c r="C26" s="6">
        <v>0.94525547445255476</v>
      </c>
      <c r="D26" s="6">
        <v>0.94118602761982129</v>
      </c>
      <c r="E26" s="6">
        <f t="shared" si="0"/>
        <v>4.3237433549930104E-3</v>
      </c>
      <c r="F26" s="6">
        <f t="shared" si="1"/>
        <v>4.3237433549930104E-3</v>
      </c>
      <c r="G26" s="5">
        <f t="shared" si="2"/>
        <v>1</v>
      </c>
      <c r="H26" s="6">
        <v>0.94334956627606148</v>
      </c>
      <c r="I26" s="6">
        <f t="shared" si="3"/>
        <v>1.5978395799908951E-3</v>
      </c>
      <c r="J26" s="5">
        <f t="shared" si="4"/>
        <v>1</v>
      </c>
      <c r="K26" s="18">
        <f t="shared" si="5"/>
        <v>6.9086482663304553E-6</v>
      </c>
      <c r="L26" s="5">
        <f t="shared" si="6"/>
        <v>1</v>
      </c>
      <c r="M26" s="30">
        <f t="shared" si="7"/>
        <v>1</v>
      </c>
      <c r="N26" s="4">
        <f t="shared" si="8"/>
        <v>6.9086482663304553E-6</v>
      </c>
    </row>
    <row r="27" spans="1:14" x14ac:dyDescent="0.25">
      <c r="A27" s="5">
        <v>13</v>
      </c>
      <c r="B27" s="5" t="s">
        <v>65</v>
      </c>
      <c r="C27" s="6">
        <v>0.83692998730592716</v>
      </c>
      <c r="D27" s="6">
        <v>0.80915667740402386</v>
      </c>
      <c r="E27" s="6">
        <f t="shared" si="0"/>
        <v>3.4323772734604373E-2</v>
      </c>
      <c r="F27" s="6">
        <f t="shared" si="1"/>
        <v>3.4323772734604373E-2</v>
      </c>
      <c r="G27" s="5">
        <f t="shared" si="2"/>
        <v>10</v>
      </c>
      <c r="H27" s="6">
        <v>0.82358761003576952</v>
      </c>
      <c r="I27" s="6">
        <f t="shared" si="3"/>
        <v>1.8301893525300486E-3</v>
      </c>
      <c r="J27" s="5">
        <f t="shared" si="4"/>
        <v>8</v>
      </c>
      <c r="K27" s="18">
        <f t="shared" si="5"/>
        <v>6.2819003397534108E-5</v>
      </c>
      <c r="L27" s="5">
        <f t="shared" si="6"/>
        <v>9</v>
      </c>
      <c r="M27" s="30">
        <f t="shared" si="7"/>
        <v>1</v>
      </c>
      <c r="N27" s="4">
        <f t="shared" si="8"/>
        <v>6.2819003397534108E-5</v>
      </c>
    </row>
    <row r="28" spans="1:14" x14ac:dyDescent="0.25">
      <c r="A28" s="5">
        <v>15</v>
      </c>
      <c r="B28" s="5" t="s">
        <v>66</v>
      </c>
      <c r="C28" s="6">
        <v>0.83099411422288338</v>
      </c>
      <c r="D28" s="6">
        <v>0.80509583557847741</v>
      </c>
      <c r="E28" s="6">
        <f t="shared" si="0"/>
        <v>3.2167945106556836E-2</v>
      </c>
      <c r="F28" s="6">
        <f t="shared" si="1"/>
        <v>3.2167945106556836E-2</v>
      </c>
      <c r="G28" s="5">
        <f t="shared" si="2"/>
        <v>8</v>
      </c>
      <c r="H28" s="6">
        <v>0.81916912695065369</v>
      </c>
      <c r="I28" s="6">
        <f t="shared" si="3"/>
        <v>1.8400611365495657E-3</v>
      </c>
      <c r="J28" s="5">
        <f t="shared" si="4"/>
        <v>9</v>
      </c>
      <c r="K28" s="18">
        <f t="shared" si="5"/>
        <v>5.9190985633235016E-5</v>
      </c>
      <c r="L28" s="5">
        <f t="shared" si="6"/>
        <v>8</v>
      </c>
      <c r="M28" s="30">
        <f t="shared" si="7"/>
        <v>1</v>
      </c>
      <c r="N28" s="4">
        <f t="shared" si="8"/>
        <v>5.9190985633235016E-5</v>
      </c>
    </row>
    <row r="29" spans="1:14" x14ac:dyDescent="0.25">
      <c r="A29" s="5">
        <v>17</v>
      </c>
      <c r="B29" s="5" t="s">
        <v>67</v>
      </c>
      <c r="C29" s="6">
        <v>0.79504483246814539</v>
      </c>
      <c r="D29" s="6">
        <v>0.76126297483832406</v>
      </c>
      <c r="E29" s="6">
        <f t="shared" si="0"/>
        <v>4.4376068121526432E-2</v>
      </c>
      <c r="F29" s="6">
        <f t="shared" si="1"/>
        <v>4.4376068121526432E-2</v>
      </c>
      <c r="G29" s="5">
        <f t="shared" si="2"/>
        <v>18</v>
      </c>
      <c r="H29" s="6">
        <v>0.77934379025536105</v>
      </c>
      <c r="I29" s="6">
        <f t="shared" si="3"/>
        <v>1.9340903124014678E-3</v>
      </c>
      <c r="J29" s="5">
        <f t="shared" si="4"/>
        <v>16</v>
      </c>
      <c r="K29" s="18">
        <f t="shared" si="5"/>
        <v>8.5827323456311882E-5</v>
      </c>
      <c r="L29" s="5">
        <f t="shared" si="6"/>
        <v>17</v>
      </c>
      <c r="M29" s="30">
        <f t="shared" si="7"/>
        <v>1</v>
      </c>
      <c r="N29" s="4">
        <f t="shared" si="8"/>
        <v>8.5827323456311882E-5</v>
      </c>
    </row>
    <row r="30" spans="1:14" x14ac:dyDescent="0.25">
      <c r="A30" s="5">
        <v>18</v>
      </c>
      <c r="B30" s="5" t="s">
        <v>68</v>
      </c>
      <c r="C30" s="6">
        <v>0.71686094655710553</v>
      </c>
      <c r="D30" s="6">
        <v>0.68980526918671248</v>
      </c>
      <c r="E30" s="6">
        <f t="shared" si="0"/>
        <v>3.9222195855784014E-2</v>
      </c>
      <c r="F30" s="6">
        <f t="shared" si="1"/>
        <v>3.9222195855784014E-2</v>
      </c>
      <c r="G30" s="5">
        <f t="shared" si="2"/>
        <v>16</v>
      </c>
      <c r="H30" s="6">
        <v>0.70455650482739463</v>
      </c>
      <c r="I30" s="6">
        <f t="shared" si="3"/>
        <v>2.1393901900492785E-3</v>
      </c>
      <c r="J30" s="5">
        <f t="shared" si="4"/>
        <v>20</v>
      </c>
      <c r="K30" s="18">
        <f t="shared" si="5"/>
        <v>8.3911581046055783E-5</v>
      </c>
      <c r="L30" s="5">
        <f t="shared" si="6"/>
        <v>15</v>
      </c>
      <c r="M30" s="30">
        <f t="shared" si="7"/>
        <v>1</v>
      </c>
      <c r="N30" s="4">
        <f t="shared" si="8"/>
        <v>8.3911581046055783E-5</v>
      </c>
    </row>
    <row r="31" spans="1:14" x14ac:dyDescent="0.25">
      <c r="A31" s="5">
        <v>19</v>
      </c>
      <c r="B31" s="5" t="s">
        <v>69</v>
      </c>
      <c r="C31" s="6">
        <v>0.68241051948817733</v>
      </c>
      <c r="D31" s="6">
        <v>0.65569407480039221</v>
      </c>
      <c r="E31" s="6">
        <f t="shared" si="0"/>
        <v>4.0745289174556276E-2</v>
      </c>
      <c r="F31" s="6">
        <f t="shared" si="1"/>
        <v>4.0745289174556276E-2</v>
      </c>
      <c r="G31" s="5">
        <f t="shared" si="2"/>
        <v>17</v>
      </c>
      <c r="H31" s="6">
        <v>0.670198802701924</v>
      </c>
      <c r="I31" s="6">
        <f t="shared" si="3"/>
        <v>2.2490659020671629E-3</v>
      </c>
      <c r="J31" s="5">
        <f t="shared" si="4"/>
        <v>23</v>
      </c>
      <c r="K31" s="18">
        <f t="shared" si="5"/>
        <v>9.1638840552360821E-5</v>
      </c>
      <c r="L31" s="5">
        <f t="shared" si="6"/>
        <v>20</v>
      </c>
      <c r="M31" s="30">
        <f t="shared" si="7"/>
        <v>1</v>
      </c>
      <c r="N31" s="4">
        <f t="shared" si="8"/>
        <v>9.1638840552360821E-5</v>
      </c>
    </row>
    <row r="32" spans="1:14" x14ac:dyDescent="0.25">
      <c r="A32" s="5">
        <v>20</v>
      </c>
      <c r="B32" s="5" t="s">
        <v>70</v>
      </c>
      <c r="C32" s="6">
        <v>0.80096829426698946</v>
      </c>
      <c r="D32" s="6">
        <v>0.76614788591276473</v>
      </c>
      <c r="E32" s="6">
        <f t="shared" si="0"/>
        <v>4.5448677721978935E-2</v>
      </c>
      <c r="F32" s="6">
        <f t="shared" si="1"/>
        <v>4.5448677721978935E-2</v>
      </c>
      <c r="G32" s="5">
        <f t="shared" si="2"/>
        <v>19</v>
      </c>
      <c r="H32" s="6">
        <v>0.78463081358906861</v>
      </c>
      <c r="I32" s="6">
        <f t="shared" si="3"/>
        <v>1.9210579659347388E-3</v>
      </c>
      <c r="J32" s="5">
        <f t="shared" si="4"/>
        <v>15</v>
      </c>
      <c r="K32" s="18">
        <f t="shared" si="5"/>
        <v>8.730954437900833E-5</v>
      </c>
      <c r="L32" s="5">
        <f t="shared" si="6"/>
        <v>19</v>
      </c>
      <c r="M32" s="30">
        <f t="shared" si="7"/>
        <v>1</v>
      </c>
      <c r="N32" s="4">
        <f t="shared" si="8"/>
        <v>8.730954437900833E-5</v>
      </c>
    </row>
    <row r="33" spans="1:14" x14ac:dyDescent="0.25">
      <c r="A33" s="5">
        <v>23</v>
      </c>
      <c r="B33" s="5" t="s">
        <v>71</v>
      </c>
      <c r="C33" s="6">
        <v>0.80374138496882175</v>
      </c>
      <c r="D33" s="6">
        <v>0.77367480643240027</v>
      </c>
      <c r="E33" s="6">
        <f t="shared" si="0"/>
        <v>3.8862036460855773E-2</v>
      </c>
      <c r="F33" s="6">
        <f t="shared" si="1"/>
        <v>3.8862036460855773E-2</v>
      </c>
      <c r="G33" s="5">
        <f t="shared" si="2"/>
        <v>15</v>
      </c>
      <c r="H33" s="6">
        <v>0.78965360867896883</v>
      </c>
      <c r="I33" s="6">
        <f t="shared" si="3"/>
        <v>1.9088385821281442E-3</v>
      </c>
      <c r="J33" s="5">
        <f t="shared" si="4"/>
        <v>13</v>
      </c>
      <c r="K33" s="18">
        <f t="shared" si="5"/>
        <v>7.4181354576552175E-5</v>
      </c>
      <c r="L33" s="5">
        <f t="shared" si="6"/>
        <v>12</v>
      </c>
      <c r="M33" s="30">
        <f t="shared" si="7"/>
        <v>1</v>
      </c>
      <c r="N33" s="4">
        <f t="shared" si="8"/>
        <v>7.4181354576552175E-5</v>
      </c>
    </row>
    <row r="34" spans="1:14" x14ac:dyDescent="0.25">
      <c r="A34" s="5">
        <v>25</v>
      </c>
      <c r="B34" s="5" t="s">
        <v>72</v>
      </c>
      <c r="C34" s="6">
        <v>0.73456864396582844</v>
      </c>
      <c r="D34" s="6">
        <v>0.69470001295840356</v>
      </c>
      <c r="E34" s="6">
        <f t="shared" si="0"/>
        <v>5.7389708167188545E-2</v>
      </c>
      <c r="F34" s="6">
        <f t="shared" si="1"/>
        <v>5.7389708167188545E-2</v>
      </c>
      <c r="G34" s="5">
        <f t="shared" si="2"/>
        <v>26</v>
      </c>
      <c r="H34" s="6">
        <v>0.71537309708010977</v>
      </c>
      <c r="I34" s="6">
        <f t="shared" si="3"/>
        <v>2.1070421587217453E-3</v>
      </c>
      <c r="J34" s="5">
        <f t="shared" si="4"/>
        <v>18</v>
      </c>
      <c r="K34" s="18">
        <f t="shared" si="5"/>
        <v>1.2092253458500393E-4</v>
      </c>
      <c r="L34" s="5">
        <f t="shared" si="6"/>
        <v>24</v>
      </c>
      <c r="M34" s="30">
        <f t="shared" si="7"/>
        <v>1</v>
      </c>
      <c r="N34" s="4">
        <f t="shared" si="8"/>
        <v>1.2092253458500393E-4</v>
      </c>
    </row>
    <row r="35" spans="1:14" x14ac:dyDescent="0.25">
      <c r="A35" s="5">
        <v>27</v>
      </c>
      <c r="B35" s="5" t="s">
        <v>73</v>
      </c>
      <c r="C35" s="6">
        <v>1.8768768768768769E-3</v>
      </c>
      <c r="D35" s="6">
        <v>1.9758806295564488E-3</v>
      </c>
      <c r="E35" s="6">
        <f t="shared" si="0"/>
        <v>-5.0106140623381985E-2</v>
      </c>
      <c r="F35" s="6">
        <f t="shared" si="1"/>
        <v>5.0106140623381985E-2</v>
      </c>
      <c r="G35" s="5">
        <f t="shared" si="2"/>
        <v>23</v>
      </c>
      <c r="H35" s="6">
        <v>1.9204801200300074E-3</v>
      </c>
      <c r="I35" s="6">
        <f t="shared" si="3"/>
        <v>0.78486689814814814</v>
      </c>
      <c r="J35" s="5">
        <f t="shared" si="4"/>
        <v>32</v>
      </c>
      <c r="K35" s="18">
        <f t="shared" si="5"/>
        <v>3.9326651169248737E-2</v>
      </c>
      <c r="L35" s="5">
        <f t="shared" si="6"/>
        <v>30</v>
      </c>
      <c r="M35" s="30">
        <f t="shared" si="7"/>
        <v>-1</v>
      </c>
      <c r="N35" s="4">
        <f t="shared" si="8"/>
        <v>-3.9326651169248737E-2</v>
      </c>
    </row>
    <row r="36" spans="1:14" x14ac:dyDescent="0.25">
      <c r="A36" s="5">
        <v>41</v>
      </c>
      <c r="B36" s="5" t="s">
        <v>74</v>
      </c>
      <c r="C36" s="6">
        <v>0.86937860345932094</v>
      </c>
      <c r="D36" s="6">
        <v>0.85020824357317248</v>
      </c>
      <c r="E36" s="6">
        <f t="shared" si="0"/>
        <v>2.2547840521495222E-2</v>
      </c>
      <c r="F36" s="6">
        <f t="shared" si="1"/>
        <v>2.2547840521495222E-2</v>
      </c>
      <c r="G36" s="5">
        <f t="shared" si="2"/>
        <v>5</v>
      </c>
      <c r="H36" s="6">
        <v>0.86033992416034666</v>
      </c>
      <c r="I36" s="6">
        <f t="shared" si="3"/>
        <v>1.7520066574083651E-3</v>
      </c>
      <c r="J36" s="5">
        <f t="shared" si="4"/>
        <v>5</v>
      </c>
      <c r="K36" s="18">
        <f t="shared" si="5"/>
        <v>3.950396670384173E-5</v>
      </c>
      <c r="L36" s="5">
        <f t="shared" si="6"/>
        <v>3</v>
      </c>
      <c r="M36" s="30">
        <f t="shared" si="7"/>
        <v>1</v>
      </c>
      <c r="N36" s="4">
        <f t="shared" si="8"/>
        <v>3.950396670384173E-5</v>
      </c>
    </row>
    <row r="37" spans="1:14" x14ac:dyDescent="0.25">
      <c r="A37" s="5">
        <v>44</v>
      </c>
      <c r="B37" s="5" t="s">
        <v>75</v>
      </c>
      <c r="C37" s="6">
        <v>0.70246196403872752</v>
      </c>
      <c r="D37" s="6">
        <v>0.67648732376556864</v>
      </c>
      <c r="E37" s="6">
        <f t="shared" si="0"/>
        <v>3.8396344411266728E-2</v>
      </c>
      <c r="F37" s="6">
        <f t="shared" si="1"/>
        <v>3.8396344411266728E-2</v>
      </c>
      <c r="G37" s="5">
        <f t="shared" si="2"/>
        <v>13</v>
      </c>
      <c r="H37" s="6">
        <v>0.69033990322199934</v>
      </c>
      <c r="I37" s="6">
        <f t="shared" si="3"/>
        <v>2.1834479909506421E-3</v>
      </c>
      <c r="J37" s="5">
        <f t="shared" si="4"/>
        <v>21</v>
      </c>
      <c r="K37" s="18">
        <f t="shared" si="5"/>
        <v>8.3836421064629251E-5</v>
      </c>
      <c r="L37" s="5">
        <f t="shared" si="6"/>
        <v>14</v>
      </c>
      <c r="M37" s="30">
        <f t="shared" si="7"/>
        <v>1</v>
      </c>
      <c r="N37" s="4">
        <f t="shared" si="8"/>
        <v>8.3836421064629251E-5</v>
      </c>
    </row>
    <row r="38" spans="1:14" x14ac:dyDescent="0.25">
      <c r="A38" s="5">
        <v>47</v>
      </c>
      <c r="B38" s="5" t="s">
        <v>76</v>
      </c>
      <c r="C38" s="6">
        <v>0.81304781399254711</v>
      </c>
      <c r="D38" s="6">
        <v>0.78465944185524172</v>
      </c>
      <c r="E38" s="6">
        <f t="shared" si="0"/>
        <v>3.6179227092691543E-2</v>
      </c>
      <c r="F38" s="6">
        <f t="shared" si="1"/>
        <v>3.6179227092691543E-2</v>
      </c>
      <c r="G38" s="5">
        <f t="shared" si="2"/>
        <v>12</v>
      </c>
      <c r="H38" s="6">
        <v>0.79933264608539956</v>
      </c>
      <c r="I38" s="6">
        <f t="shared" si="3"/>
        <v>1.8857246506132257E-3</v>
      </c>
      <c r="J38" s="5">
        <f t="shared" si="4"/>
        <v>12</v>
      </c>
      <c r="K38" s="18">
        <f t="shared" si="5"/>
        <v>6.8224060368822316E-5</v>
      </c>
      <c r="L38" s="5">
        <f t="shared" si="6"/>
        <v>11</v>
      </c>
      <c r="M38" s="30">
        <f t="shared" si="7"/>
        <v>1</v>
      </c>
      <c r="N38" s="4">
        <f t="shared" si="8"/>
        <v>6.8224060368822316E-5</v>
      </c>
    </row>
    <row r="39" spans="1:14" x14ac:dyDescent="0.25">
      <c r="A39" s="5">
        <v>50</v>
      </c>
      <c r="B39" s="5" t="s">
        <v>77</v>
      </c>
      <c r="C39" s="6">
        <v>0.75435323383084574</v>
      </c>
      <c r="D39" s="6">
        <v>0.7136544685088374</v>
      </c>
      <c r="E39" s="6">
        <f t="shared" si="0"/>
        <v>5.7028670200927001E-2</v>
      </c>
      <c r="F39" s="6">
        <f t="shared" si="1"/>
        <v>5.7028670200927001E-2</v>
      </c>
      <c r="G39" s="5">
        <f t="shared" si="2"/>
        <v>25</v>
      </c>
      <c r="H39" s="6">
        <v>0.73498044792036976</v>
      </c>
      <c r="I39" s="6">
        <f t="shared" si="3"/>
        <v>2.050831799714002E-3</v>
      </c>
      <c r="J39" s="5">
        <f t="shared" si="4"/>
        <v>17</v>
      </c>
      <c r="K39" s="18">
        <f t="shared" si="5"/>
        <v>1.169562103434634E-4</v>
      </c>
      <c r="L39" s="5">
        <f t="shared" si="6"/>
        <v>23</v>
      </c>
      <c r="M39" s="30">
        <f t="shared" si="7"/>
        <v>1</v>
      </c>
      <c r="N39" s="4">
        <f t="shared" si="8"/>
        <v>1.169562103434634E-4</v>
      </c>
    </row>
    <row r="40" spans="1:14" x14ac:dyDescent="0.25">
      <c r="A40" s="5">
        <v>52</v>
      </c>
      <c r="B40" s="5" t="s">
        <v>78</v>
      </c>
      <c r="C40" s="6">
        <v>0.29575982357658381</v>
      </c>
      <c r="D40" s="6">
        <v>0.29030910609857979</v>
      </c>
      <c r="E40" s="6">
        <f t="shared" si="0"/>
        <v>1.8775564953009527E-2</v>
      </c>
      <c r="F40" s="6">
        <f t="shared" si="1"/>
        <v>1.8775564953009527E-2</v>
      </c>
      <c r="G40" s="5">
        <f t="shared" si="2"/>
        <v>3</v>
      </c>
      <c r="H40" s="6">
        <v>0.2932715881231272</v>
      </c>
      <c r="I40" s="6">
        <f t="shared" si="3"/>
        <v>5.1396771313909247E-3</v>
      </c>
      <c r="J40" s="5">
        <f t="shared" si="4"/>
        <v>25</v>
      </c>
      <c r="K40" s="18">
        <f t="shared" si="5"/>
        <v>9.6500341817927981E-5</v>
      </c>
      <c r="L40" s="5">
        <f t="shared" si="6"/>
        <v>21</v>
      </c>
      <c r="M40" s="30">
        <f t="shared" si="7"/>
        <v>1</v>
      </c>
      <c r="N40" s="4">
        <f t="shared" si="8"/>
        <v>9.6500341817927981E-5</v>
      </c>
    </row>
    <row r="41" spans="1:14" x14ac:dyDescent="0.25">
      <c r="A41" s="5">
        <v>54</v>
      </c>
      <c r="B41" s="5" t="s">
        <v>79</v>
      </c>
      <c r="C41" s="6">
        <v>0.69116446186509883</v>
      </c>
      <c r="D41" s="6">
        <v>0.66548595575441216</v>
      </c>
      <c r="E41" s="6">
        <f t="shared" si="0"/>
        <v>3.8586097705964134E-2</v>
      </c>
      <c r="F41" s="6">
        <f t="shared" si="1"/>
        <v>3.8586097705964134E-2</v>
      </c>
      <c r="G41" s="5">
        <f t="shared" si="2"/>
        <v>14</v>
      </c>
      <c r="H41" s="6">
        <v>0.67917355851542327</v>
      </c>
      <c r="I41" s="6">
        <f t="shared" si="3"/>
        <v>2.2193462272852979E-3</v>
      </c>
      <c r="J41" s="5">
        <f t="shared" si="4"/>
        <v>22</v>
      </c>
      <c r="K41" s="18">
        <f t="shared" si="5"/>
        <v>8.5635910369393384E-5</v>
      </c>
      <c r="L41" s="5">
        <f t="shared" si="6"/>
        <v>16</v>
      </c>
      <c r="M41" s="30">
        <f t="shared" si="7"/>
        <v>1</v>
      </c>
      <c r="N41" s="4">
        <f t="shared" si="8"/>
        <v>8.5635910369393384E-5</v>
      </c>
    </row>
    <row r="42" spans="1:14" x14ac:dyDescent="0.25">
      <c r="A42" s="5">
        <v>63</v>
      </c>
      <c r="B42" s="5" t="s">
        <v>80</v>
      </c>
      <c r="C42" s="6">
        <v>0.88009911162144194</v>
      </c>
      <c r="D42" s="6">
        <v>0.841820076415422</v>
      </c>
      <c r="E42" s="6">
        <f t="shared" si="0"/>
        <v>4.5471753737469638E-2</v>
      </c>
      <c r="F42" s="6">
        <f t="shared" si="1"/>
        <v>4.5471753737469638E-2</v>
      </c>
      <c r="G42" s="5">
        <f t="shared" si="2"/>
        <v>20</v>
      </c>
      <c r="H42" s="6">
        <v>0.86229073750888763</v>
      </c>
      <c r="I42" s="6">
        <f t="shared" si="3"/>
        <v>1.7480429850350785E-3</v>
      </c>
      <c r="J42" s="5">
        <f t="shared" si="4"/>
        <v>4</v>
      </c>
      <c r="K42" s="18">
        <f t="shared" si="5"/>
        <v>7.9486580138026408E-5</v>
      </c>
      <c r="L42" s="5">
        <f t="shared" si="6"/>
        <v>13</v>
      </c>
      <c r="M42" s="30">
        <f t="shared" si="7"/>
        <v>1</v>
      </c>
      <c r="N42" s="4">
        <f t="shared" si="8"/>
        <v>7.9486580138026408E-5</v>
      </c>
    </row>
    <row r="43" spans="1:14" x14ac:dyDescent="0.25">
      <c r="A43" s="5">
        <v>66</v>
      </c>
      <c r="B43" s="5" t="s">
        <v>81</v>
      </c>
      <c r="C43" s="6">
        <v>0.85430229624022203</v>
      </c>
      <c r="D43" s="6">
        <v>0.82723541991792382</v>
      </c>
      <c r="E43" s="6">
        <f t="shared" si="0"/>
        <v>3.2719677700676443E-2</v>
      </c>
      <c r="F43" s="6">
        <f t="shared" si="1"/>
        <v>3.2719677700676443E-2</v>
      </c>
      <c r="G43" s="5">
        <f t="shared" si="2"/>
        <v>9</v>
      </c>
      <c r="H43" s="6">
        <v>0.84168552645759243</v>
      </c>
      <c r="I43" s="6">
        <f t="shared" si="3"/>
        <v>1.7908366336142295E-3</v>
      </c>
      <c r="J43" s="5">
        <f t="shared" si="4"/>
        <v>6</v>
      </c>
      <c r="K43" s="18">
        <f t="shared" si="5"/>
        <v>5.8595597466421976E-5</v>
      </c>
      <c r="L43" s="5">
        <f t="shared" si="6"/>
        <v>7</v>
      </c>
      <c r="M43" s="30">
        <f t="shared" si="7"/>
        <v>1</v>
      </c>
      <c r="N43" s="4">
        <f t="shared" si="8"/>
        <v>5.8595597466421976E-5</v>
      </c>
    </row>
    <row r="44" spans="1:14" x14ac:dyDescent="0.25">
      <c r="A44" s="5">
        <v>68</v>
      </c>
      <c r="B44" s="5" t="s">
        <v>82</v>
      </c>
      <c r="C44" s="6">
        <v>0.79573240532991441</v>
      </c>
      <c r="D44" s="6">
        <v>0.77916839056681841</v>
      </c>
      <c r="E44" s="6">
        <f t="shared" si="0"/>
        <v>2.125858153851215E-2</v>
      </c>
      <c r="F44" s="6">
        <f t="shared" si="1"/>
        <v>2.125858153851215E-2</v>
      </c>
      <c r="G44" s="5">
        <f t="shared" si="2"/>
        <v>4</v>
      </c>
      <c r="H44" s="6">
        <v>0.78795385549483909</v>
      </c>
      <c r="I44" s="6">
        <f t="shared" si="3"/>
        <v>1.9129562781522653E-3</v>
      </c>
      <c r="J44" s="5">
        <f t="shared" si="4"/>
        <v>14</v>
      </c>
      <c r="K44" s="18">
        <f t="shared" si="5"/>
        <v>4.0666737018708663E-5</v>
      </c>
      <c r="L44" s="5">
        <f t="shared" si="6"/>
        <v>4</v>
      </c>
      <c r="M44" s="30">
        <f t="shared" si="7"/>
        <v>1</v>
      </c>
      <c r="N44" s="4">
        <f t="shared" si="8"/>
        <v>4.0666737018708663E-5</v>
      </c>
    </row>
    <row r="45" spans="1:14" x14ac:dyDescent="0.25">
      <c r="A45" s="5">
        <v>70</v>
      </c>
      <c r="B45" s="5" t="s">
        <v>83</v>
      </c>
      <c r="C45" s="6">
        <v>0.81593314763231195</v>
      </c>
      <c r="D45" s="6">
        <v>0.78844162962060771</v>
      </c>
      <c r="E45" s="6">
        <f t="shared" si="0"/>
        <v>3.4868171566401124E-2</v>
      </c>
      <c r="F45" s="6">
        <f t="shared" si="1"/>
        <v>3.4868171566401124E-2</v>
      </c>
      <c r="G45" s="5">
        <f t="shared" si="2"/>
        <v>11</v>
      </c>
      <c r="H45" s="6">
        <v>0.80279887114136916</v>
      </c>
      <c r="I45" s="6">
        <f t="shared" si="3"/>
        <v>1.8775827033988229E-3</v>
      </c>
      <c r="J45" s="5">
        <f t="shared" si="4"/>
        <v>11</v>
      </c>
      <c r="K45" s="18">
        <f t="shared" si="5"/>
        <v>6.5467875832217394E-5</v>
      </c>
      <c r="L45" s="5">
        <f t="shared" si="6"/>
        <v>10</v>
      </c>
      <c r="M45" s="30">
        <f t="shared" si="7"/>
        <v>1</v>
      </c>
      <c r="N45" s="4">
        <f t="shared" si="8"/>
        <v>6.5467875832217394E-5</v>
      </c>
    </row>
    <row r="46" spans="1:14" x14ac:dyDescent="0.25">
      <c r="A46" s="5">
        <v>73</v>
      </c>
      <c r="B46" s="5" t="s">
        <v>84</v>
      </c>
      <c r="C46" s="6">
        <v>0.82972775078213401</v>
      </c>
      <c r="D46" s="6">
        <v>0.79259870890256723</v>
      </c>
      <c r="E46" s="6">
        <f t="shared" si="0"/>
        <v>4.6844691345732423E-2</v>
      </c>
      <c r="F46" s="6">
        <f t="shared" si="1"/>
        <v>4.6844691345732423E-2</v>
      </c>
      <c r="G46" s="5">
        <f t="shared" si="2"/>
        <v>21</v>
      </c>
      <c r="H46" s="6">
        <v>0.81227729758334799</v>
      </c>
      <c r="I46" s="6">
        <f t="shared" si="3"/>
        <v>1.855673277152583E-3</v>
      </c>
      <c r="J46" s="5">
        <f t="shared" si="4"/>
        <v>10</v>
      </c>
      <c r="K46" s="18">
        <f t="shared" si="5"/>
        <v>8.6928441906736523E-5</v>
      </c>
      <c r="L46" s="5">
        <f t="shared" si="6"/>
        <v>18</v>
      </c>
      <c r="M46" s="30">
        <f t="shared" si="7"/>
        <v>1</v>
      </c>
      <c r="N46" s="4">
        <f t="shared" si="8"/>
        <v>8.6928441906736523E-5</v>
      </c>
    </row>
    <row r="47" spans="1:14" x14ac:dyDescent="0.25">
      <c r="A47" s="5">
        <v>76</v>
      </c>
      <c r="B47" s="5" t="s">
        <v>85</v>
      </c>
      <c r="C47" s="6">
        <v>0.83447184271909358</v>
      </c>
      <c r="D47" s="6">
        <v>0.81254890453834117</v>
      </c>
      <c r="E47" s="6">
        <f t="shared" si="0"/>
        <v>2.6980453801987686E-2</v>
      </c>
      <c r="F47" s="6">
        <f t="shared" si="1"/>
        <v>2.6980453801987686E-2</v>
      </c>
      <c r="G47" s="5">
        <f t="shared" si="2"/>
        <v>7</v>
      </c>
      <c r="H47" s="6">
        <v>0.8243881590786396</v>
      </c>
      <c r="I47" s="6">
        <f t="shared" si="3"/>
        <v>1.828412087393106E-3</v>
      </c>
      <c r="J47" s="5">
        <f t="shared" si="4"/>
        <v>7</v>
      </c>
      <c r="K47" s="18">
        <f t="shared" si="5"/>
        <v>4.9331387854905567E-5</v>
      </c>
      <c r="L47" s="5">
        <f t="shared" si="6"/>
        <v>6</v>
      </c>
      <c r="M47" s="30">
        <f t="shared" si="7"/>
        <v>1</v>
      </c>
      <c r="N47" s="4">
        <f t="shared" si="8"/>
        <v>4.9331387854905567E-5</v>
      </c>
    </row>
    <row r="48" spans="1:14" x14ac:dyDescent="0.25">
      <c r="A48" s="5">
        <v>81</v>
      </c>
      <c r="B48" s="5" t="s">
        <v>86</v>
      </c>
      <c r="C48" s="6">
        <v>4.8250084947332655E-2</v>
      </c>
      <c r="D48" s="6">
        <v>4.4201135442011354E-2</v>
      </c>
      <c r="E48" s="6">
        <f t="shared" si="0"/>
        <v>9.1602839267177341E-2</v>
      </c>
      <c r="F48" s="6">
        <f t="shared" si="1"/>
        <v>9.1602839267177341E-2</v>
      </c>
      <c r="G48" s="5">
        <f t="shared" si="2"/>
        <v>28</v>
      </c>
      <c r="H48" s="6">
        <v>4.6404141246071361E-2</v>
      </c>
      <c r="I48" s="6">
        <f t="shared" si="3"/>
        <v>3.2482473207943424E-2</v>
      </c>
      <c r="J48" s="5">
        <f t="shared" si="4"/>
        <v>27</v>
      </c>
      <c r="K48" s="18">
        <f t="shared" si="5"/>
        <v>2.975486772267636E-3</v>
      </c>
      <c r="L48" s="5">
        <f t="shared" si="6"/>
        <v>27</v>
      </c>
      <c r="M48" s="30">
        <f t="shared" si="7"/>
        <v>1</v>
      </c>
      <c r="N48" s="4">
        <f t="shared" si="8"/>
        <v>2.975486772267636E-3</v>
      </c>
    </row>
    <row r="49" spans="1:26" x14ac:dyDescent="0.25">
      <c r="A49" s="5">
        <v>85</v>
      </c>
      <c r="B49" s="5" t="s">
        <v>87</v>
      </c>
      <c r="C49" s="6">
        <v>0.92755214050493962</v>
      </c>
      <c r="D49" s="6">
        <v>0.9173277661795407</v>
      </c>
      <c r="E49" s="6">
        <f t="shared" si="0"/>
        <v>1.1145824537701588E-2</v>
      </c>
      <c r="F49" s="6">
        <f t="shared" si="1"/>
        <v>1.1145824537701588E-2</v>
      </c>
      <c r="G49" s="5">
        <f t="shared" si="2"/>
        <v>2</v>
      </c>
      <c r="H49" s="6">
        <v>0.92277691107644311</v>
      </c>
      <c r="I49" s="6">
        <f t="shared" si="3"/>
        <v>1.6334622774694331E-3</v>
      </c>
      <c r="J49" s="5">
        <f t="shared" si="4"/>
        <v>2</v>
      </c>
      <c r="K49" s="18">
        <f t="shared" si="5"/>
        <v>1.8206283933628729E-5</v>
      </c>
      <c r="L49" s="5">
        <f t="shared" si="6"/>
        <v>2</v>
      </c>
      <c r="M49" s="30">
        <f t="shared" si="7"/>
        <v>1</v>
      </c>
      <c r="N49" s="4">
        <f t="shared" si="8"/>
        <v>1.8206283933628729E-5</v>
      </c>
    </row>
    <row r="50" spans="1:26" x14ac:dyDescent="0.25">
      <c r="A50" s="5">
        <v>86</v>
      </c>
      <c r="B50" s="5" t="s">
        <v>88</v>
      </c>
      <c r="C50" s="6">
        <v>0.17570093457943925</v>
      </c>
      <c r="D50" s="6">
        <v>0.18981233243967829</v>
      </c>
      <c r="E50" s="6">
        <f t="shared" si="0"/>
        <v>-7.4343946354084228E-2</v>
      </c>
      <c r="F50" s="6">
        <f t="shared" si="1"/>
        <v>7.4343946354084228E-2</v>
      </c>
      <c r="G50" s="5">
        <f t="shared" si="2"/>
        <v>27</v>
      </c>
      <c r="H50" s="6">
        <v>0.18227215980024969</v>
      </c>
      <c r="I50" s="6">
        <f t="shared" si="3"/>
        <v>8.2696187745566526E-3</v>
      </c>
      <c r="J50" s="5">
        <f t="shared" si="4"/>
        <v>26</v>
      </c>
      <c r="K50" s="18">
        <f t="shared" si="5"/>
        <v>6.1479609454436759E-4</v>
      </c>
      <c r="L50" s="5">
        <f t="shared" si="6"/>
        <v>26</v>
      </c>
      <c r="M50" s="30">
        <f t="shared" si="7"/>
        <v>-1</v>
      </c>
      <c r="N50" s="4">
        <f t="shared" si="8"/>
        <v>-6.1479609454436759E-4</v>
      </c>
    </row>
    <row r="51" spans="1:26" x14ac:dyDescent="0.25">
      <c r="A51" s="12">
        <v>88</v>
      </c>
      <c r="B51" s="13" t="s">
        <v>89</v>
      </c>
      <c r="C51" s="6">
        <v>1.4204545454545455E-3</v>
      </c>
      <c r="D51" s="6">
        <v>1.6055045871559634E-3</v>
      </c>
      <c r="E51" s="14">
        <f t="shared" si="0"/>
        <v>-0.11525974025974028</v>
      </c>
      <c r="F51" s="14">
        <f t="shared" si="1"/>
        <v>0.11525974025974028</v>
      </c>
      <c r="G51" s="12">
        <f t="shared" si="2"/>
        <v>30</v>
      </c>
      <c r="H51" s="6">
        <v>1.5073212747631353E-3</v>
      </c>
      <c r="I51" s="14">
        <f t="shared" si="3"/>
        <v>1</v>
      </c>
      <c r="J51" s="12">
        <f t="shared" si="4"/>
        <v>33</v>
      </c>
      <c r="K51" s="19">
        <f t="shared" si="5"/>
        <v>0.11525974025974028</v>
      </c>
      <c r="L51" s="12">
        <f t="shared" si="6"/>
        <v>31</v>
      </c>
      <c r="M51" s="30">
        <f t="shared" si="7"/>
        <v>-1</v>
      </c>
      <c r="N51" s="4">
        <f t="shared" si="8"/>
        <v>-0.11525974025974028</v>
      </c>
    </row>
    <row r="52" spans="1:26" x14ac:dyDescent="0.25">
      <c r="A52" s="5">
        <v>91</v>
      </c>
      <c r="B52" s="5" t="s">
        <v>90</v>
      </c>
      <c r="C52" s="6">
        <v>4.1390728476821195E-3</v>
      </c>
      <c r="D52" s="6">
        <v>3.7753657385559227E-3</v>
      </c>
      <c r="E52" s="6">
        <f t="shared" si="0"/>
        <v>9.6336920529801376E-2</v>
      </c>
      <c r="F52" s="6">
        <f t="shared" si="1"/>
        <v>9.6336920529801376E-2</v>
      </c>
      <c r="G52" s="5">
        <f t="shared" si="2"/>
        <v>29</v>
      </c>
      <c r="H52" s="6">
        <v>3.9691289966923924E-3</v>
      </c>
      <c r="I52" s="6">
        <f t="shared" si="3"/>
        <v>0.3797612211694899</v>
      </c>
      <c r="J52" s="5">
        <f t="shared" si="4"/>
        <v>29</v>
      </c>
      <c r="K52" s="18">
        <f t="shared" si="5"/>
        <v>3.6585026584105472E-2</v>
      </c>
      <c r="L52" s="5">
        <f t="shared" si="6"/>
        <v>29</v>
      </c>
      <c r="M52" s="30">
        <f t="shared" si="7"/>
        <v>1</v>
      </c>
      <c r="N52" s="4">
        <f t="shared" si="8"/>
        <v>3.6585026584105472E-2</v>
      </c>
    </row>
    <row r="53" spans="1:26" x14ac:dyDescent="0.25">
      <c r="A53" s="5">
        <v>94</v>
      </c>
      <c r="B53" s="5" t="s">
        <v>91</v>
      </c>
      <c r="C53" s="6">
        <v>4.2863266180882984E-3</v>
      </c>
      <c r="D53" s="6">
        <v>1.7889087656529517E-3</v>
      </c>
      <c r="E53" s="6">
        <f t="shared" si="0"/>
        <v>1.3960565795113589</v>
      </c>
      <c r="F53" s="6">
        <f t="shared" si="1"/>
        <v>1.3960565795113589</v>
      </c>
      <c r="G53" s="5">
        <f t="shared" si="2"/>
        <v>33</v>
      </c>
      <c r="H53" s="6">
        <v>3.064127817903261E-3</v>
      </c>
      <c r="I53" s="6">
        <f t="shared" si="3"/>
        <v>0.49192506459948321</v>
      </c>
      <c r="J53" s="5">
        <f t="shared" si="4"/>
        <v>31</v>
      </c>
      <c r="K53" s="18">
        <f t="shared" si="5"/>
        <v>0.68675522306065873</v>
      </c>
      <c r="L53" s="5">
        <f t="shared" si="6"/>
        <v>33</v>
      </c>
      <c r="M53" s="30">
        <f t="shared" si="7"/>
        <v>1</v>
      </c>
      <c r="N53" s="4">
        <f t="shared" si="8"/>
        <v>0.68675522306065873</v>
      </c>
    </row>
    <row r="54" spans="1:26" x14ac:dyDescent="0.25">
      <c r="A54" s="5">
        <v>95</v>
      </c>
      <c r="B54" s="5" t="s">
        <v>92</v>
      </c>
      <c r="C54" s="6">
        <v>0.50555308751665928</v>
      </c>
      <c r="D54" s="6">
        <v>0.47899159663865548</v>
      </c>
      <c r="E54" s="6">
        <f t="shared" si="0"/>
        <v>5.5452937096183375E-2</v>
      </c>
      <c r="F54" s="6">
        <f t="shared" si="1"/>
        <v>5.5452937096183375E-2</v>
      </c>
      <c r="G54" s="5">
        <f t="shared" si="2"/>
        <v>24</v>
      </c>
      <c r="H54" s="6">
        <v>0.49260186660596406</v>
      </c>
      <c r="I54" s="6">
        <f t="shared" si="3"/>
        <v>3.0599179112913368E-3</v>
      </c>
      <c r="J54" s="5">
        <f t="shared" si="4"/>
        <v>24</v>
      </c>
      <c r="K54" s="18">
        <f t="shared" si="5"/>
        <v>1.6968143545432332E-4</v>
      </c>
      <c r="L54" s="5">
        <f t="shared" si="6"/>
        <v>25</v>
      </c>
      <c r="M54" s="30">
        <f t="shared" si="7"/>
        <v>1</v>
      </c>
      <c r="N54" s="4">
        <f t="shared" si="8"/>
        <v>1.6968143545432332E-4</v>
      </c>
    </row>
    <row r="55" spans="1:26" x14ac:dyDescent="0.25">
      <c r="A55" s="5">
        <v>97</v>
      </c>
      <c r="B55" s="5" t="s">
        <v>93</v>
      </c>
      <c r="C55" s="6">
        <v>2.2404779686333084E-3</v>
      </c>
      <c r="D55" s="6">
        <v>4.4123545928600079E-3</v>
      </c>
      <c r="E55" s="6">
        <f t="shared" si="0"/>
        <v>-0.49222622038156016</v>
      </c>
      <c r="F55" s="6">
        <f t="shared" si="1"/>
        <v>0.49222622038156016</v>
      </c>
      <c r="G55" s="5">
        <f t="shared" si="2"/>
        <v>32</v>
      </c>
      <c r="H55" s="6">
        <v>3.2875652678398763E-3</v>
      </c>
      <c r="I55" s="6">
        <f t="shared" si="3"/>
        <v>0.45849166540001013</v>
      </c>
      <c r="J55" s="5">
        <f t="shared" si="4"/>
        <v>30</v>
      </c>
      <c r="K55" s="18">
        <f t="shared" si="5"/>
        <v>0.22568161953629393</v>
      </c>
      <c r="L55" s="5">
        <f t="shared" si="6"/>
        <v>32</v>
      </c>
      <c r="M55" s="30">
        <f t="shared" si="7"/>
        <v>-1</v>
      </c>
      <c r="N55" s="4">
        <f t="shared" si="8"/>
        <v>-0.22568161953629393</v>
      </c>
    </row>
    <row r="56" spans="1:26" x14ac:dyDescent="0.25">
      <c r="A56" s="5">
        <v>99</v>
      </c>
      <c r="B56" s="5" t="s">
        <v>94</v>
      </c>
      <c r="C56" s="6">
        <v>7.3452256033578172E-3</v>
      </c>
      <c r="D56" s="6">
        <v>6.3473744950952107E-3</v>
      </c>
      <c r="E56" s="6">
        <f t="shared" si="0"/>
        <v>0.15720690641991791</v>
      </c>
      <c r="F56" s="6">
        <f t="shared" si="1"/>
        <v>0.15720690641991791</v>
      </c>
      <c r="G56" s="5">
        <f t="shared" si="2"/>
        <v>31</v>
      </c>
      <c r="H56" s="6">
        <v>6.8700192360538611E-3</v>
      </c>
      <c r="I56" s="6">
        <f t="shared" si="3"/>
        <v>0.21940568475452196</v>
      </c>
      <c r="J56" s="5">
        <f t="shared" si="4"/>
        <v>28</v>
      </c>
      <c r="K56" s="18">
        <f t="shared" si="5"/>
        <v>3.4492088951202142E-2</v>
      </c>
      <c r="L56" s="5">
        <f t="shared" si="6"/>
        <v>28</v>
      </c>
      <c r="M56" s="30">
        <f t="shared" si="7"/>
        <v>1</v>
      </c>
      <c r="N56" s="4">
        <f t="shared" si="8"/>
        <v>3.4492088951202142E-2</v>
      </c>
    </row>
    <row r="57" spans="1:26" customFormat="1" ht="13.35" customHeight="1" x14ac:dyDescent="0.25">
      <c r="A57" s="25" t="s">
        <v>95</v>
      </c>
      <c r="B57" s="25"/>
      <c r="C57" s="25"/>
      <c r="D57" s="25"/>
      <c r="E57" s="25"/>
      <c r="F57" s="25"/>
      <c r="G57" s="25"/>
      <c r="H57" s="25"/>
      <c r="I57" s="25"/>
      <c r="J57" s="25"/>
      <c r="K57" s="25"/>
      <c r="L57" s="25"/>
      <c r="M57" s="25"/>
      <c r="N57" s="4"/>
      <c r="O57" s="4"/>
      <c r="P57" s="4"/>
      <c r="Q57" s="4"/>
      <c r="R57" s="4"/>
      <c r="S57" s="4"/>
      <c r="T57" s="4"/>
      <c r="U57" s="4"/>
      <c r="V57" s="4"/>
      <c r="W57" s="4"/>
      <c r="X57" s="4"/>
      <c r="Y57" s="4"/>
      <c r="Z57" s="4"/>
    </row>
    <row r="58" spans="1:26" customFormat="1" ht="13.35" customHeight="1" x14ac:dyDescent="0.25">
      <c r="A58" s="26" t="s">
        <v>96</v>
      </c>
      <c r="B58" s="26"/>
      <c r="C58" s="16">
        <f>AVERAGE(C24:C56)</f>
        <v>0.59350589230299211</v>
      </c>
      <c r="D58" s="16">
        <f>AVERAGE(D24:D56)</f>
        <v>0.57388888553070683</v>
      </c>
      <c r="E58" s="16">
        <f>AVERAGE(E24:E56)</f>
        <v>5.7738879859207962E-2</v>
      </c>
      <c r="F58" s="16">
        <f>AVERAGE(F24:F56)</f>
        <v>0.10209864032095139</v>
      </c>
      <c r="G58" s="15" t="s">
        <v>97</v>
      </c>
      <c r="H58" s="16">
        <f>AVERAGE(H24:H56)</f>
        <v>0.58427801245614341</v>
      </c>
      <c r="I58" s="16">
        <f>AVERAGE(I24:I56)</f>
        <v>0.10386313741667404</v>
      </c>
      <c r="J58" s="15" t="s">
        <v>97</v>
      </c>
      <c r="K58" s="16">
        <f>AVERAGE(K24:K56)</f>
        <v>3.4653514754849797E-2</v>
      </c>
      <c r="L58" s="15" t="s">
        <v>97</v>
      </c>
      <c r="M58" s="16">
        <f>AVERAGE(M24:M56)</f>
        <v>0.75757575757575757</v>
      </c>
      <c r="N58" s="4"/>
      <c r="O58" s="4"/>
      <c r="P58" s="4"/>
      <c r="Q58" s="4"/>
      <c r="R58" s="4"/>
      <c r="S58" s="4"/>
      <c r="T58" s="4"/>
      <c r="U58" s="4"/>
      <c r="V58" s="4"/>
      <c r="W58" s="4"/>
      <c r="X58" s="4"/>
      <c r="Y58" s="4"/>
      <c r="Z58" s="4"/>
    </row>
    <row r="59" spans="1:26" customFormat="1" ht="13.35" customHeight="1" x14ac:dyDescent="0.25">
      <c r="A59" s="26" t="s">
        <v>98</v>
      </c>
      <c r="B59" s="26"/>
      <c r="C59" s="16">
        <f>_xlfn.STDEV.S(C24:C56)</f>
        <v>0.34519655817389822</v>
      </c>
      <c r="D59" s="16">
        <f>_xlfn.STDEV.S(D24:D56)</f>
        <v>0.33405790381401279</v>
      </c>
      <c r="E59" s="16">
        <f>_xlfn.STDEV.S(E24:E56)</f>
        <v>0.26109374065062402</v>
      </c>
      <c r="F59" s="16">
        <f>_xlfn.STDEV.S(F24:F56)</f>
        <v>0.24669417044808672</v>
      </c>
      <c r="G59" s="15" t="s">
        <v>97</v>
      </c>
      <c r="H59" s="16">
        <f>_xlfn.STDEV.S(H24:H56)</f>
        <v>0.33992886700566555</v>
      </c>
      <c r="I59" s="16">
        <f>_xlfn.STDEV.S(I24:I56)</f>
        <v>0.24404364818921709</v>
      </c>
      <c r="J59" s="15" t="s">
        <v>97</v>
      </c>
      <c r="K59" s="16">
        <f>_xlfn.STDEV.S(K24:K56)</f>
        <v>0.12503815797539641</v>
      </c>
      <c r="L59" s="15" t="s">
        <v>97</v>
      </c>
      <c r="M59" s="16">
        <f>_xlfn.STDEV.S(M24:M56)</f>
        <v>0.66286796527961689</v>
      </c>
      <c r="N59" s="4"/>
      <c r="O59" s="4"/>
      <c r="P59" s="4"/>
      <c r="Q59" s="4"/>
      <c r="R59" s="4"/>
      <c r="S59" s="4"/>
      <c r="T59" s="4"/>
      <c r="U59" s="4"/>
      <c r="V59" s="4"/>
      <c r="W59" s="4"/>
      <c r="X59" s="4"/>
      <c r="Y59" s="4"/>
      <c r="Z59" s="4"/>
    </row>
    <row r="60" spans="1:26" customFormat="1" ht="13.35" customHeight="1" x14ac:dyDescent="0.25">
      <c r="A60" s="26" t="s">
        <v>99</v>
      </c>
      <c r="B60" s="26"/>
      <c r="C60" s="16">
        <f>_xlfn.VAR.S(C24:C56)</f>
        <v>0.11916066377510548</v>
      </c>
      <c r="D60" s="16">
        <f>_xlfn.VAR.S(D24:D56)</f>
        <v>0.11159468310061221</v>
      </c>
      <c r="E60" s="16">
        <f>_xlfn.VAR.S(E24:E56)</f>
        <v>6.816994140693533E-2</v>
      </c>
      <c r="F60" s="16">
        <f>_xlfn.VAR.S(F24:F56)</f>
        <v>6.0858013733069663E-2</v>
      </c>
      <c r="G60" s="15" t="s">
        <v>97</v>
      </c>
      <c r="H60" s="16">
        <f>_xlfn.VAR.S(H24:H56)</f>
        <v>0.11555163462375545</v>
      </c>
      <c r="I60" s="16">
        <f>_xlfn.VAR.S(I24:I56)</f>
        <v>5.9557302221502365E-2</v>
      </c>
      <c r="J60" s="15" t="s">
        <v>97</v>
      </c>
      <c r="K60" s="16">
        <f>_xlfn.VAR.S(K24:K56)</f>
        <v>1.5634540949880187E-2</v>
      </c>
      <c r="L60" s="15" t="s">
        <v>97</v>
      </c>
      <c r="M60" s="16">
        <f>_xlfn.VAR.S(M24:M56)</f>
        <v>0.43939393939393945</v>
      </c>
      <c r="N60" s="4"/>
      <c r="O60" s="4"/>
      <c r="P60" s="4"/>
      <c r="Q60" s="4"/>
      <c r="R60" s="4"/>
      <c r="S60" s="4"/>
      <c r="T60" s="4"/>
      <c r="U60" s="4"/>
      <c r="V60" s="4"/>
      <c r="W60" s="4"/>
      <c r="X60" s="4"/>
      <c r="Y60" s="4"/>
      <c r="Z60" s="4"/>
    </row>
    <row r="61" spans="1:26" customFormat="1" ht="13.35" customHeight="1" x14ac:dyDescent="0.25">
      <c r="A61" s="26" t="s">
        <v>100</v>
      </c>
      <c r="B61" s="26"/>
      <c r="C61" s="16">
        <f>MAX(C24:C56)</f>
        <v>0.94525547445255476</v>
      </c>
      <c r="D61" s="16">
        <f>MAX(D24:D56)</f>
        <v>0.94118602761982129</v>
      </c>
      <c r="E61" s="16">
        <f>MAX(E24:E56)</f>
        <v>1.3960565795113589</v>
      </c>
      <c r="F61" s="16">
        <f>MAX(F24:F56)</f>
        <v>1.3960565795113589</v>
      </c>
      <c r="G61" s="15" t="s">
        <v>97</v>
      </c>
      <c r="H61" s="16">
        <f>MAX(H24:H56)</f>
        <v>0.94334956627606148</v>
      </c>
      <c r="I61" s="16">
        <f>MAX(I24:I56)</f>
        <v>1</v>
      </c>
      <c r="J61" s="15" t="s">
        <v>97</v>
      </c>
      <c r="K61" s="16">
        <f>MAX(K24:K56)</f>
        <v>0.68675522306065873</v>
      </c>
      <c r="L61" s="15" t="s">
        <v>97</v>
      </c>
      <c r="M61" s="16">
        <f>MAX(M24:M56)</f>
        <v>1</v>
      </c>
      <c r="N61" s="4"/>
      <c r="O61" s="4"/>
      <c r="P61" s="4"/>
      <c r="Q61" s="4"/>
      <c r="R61" s="4"/>
      <c r="S61" s="4"/>
      <c r="T61" s="4"/>
      <c r="U61" s="4"/>
      <c r="V61" s="4"/>
      <c r="W61" s="4"/>
      <c r="X61" s="4"/>
      <c r="Y61" s="4"/>
      <c r="Z61" s="4"/>
    </row>
    <row r="62" spans="1:26" customFormat="1" ht="13.35" customHeight="1" x14ac:dyDescent="0.25">
      <c r="A62" s="26" t="s">
        <v>101</v>
      </c>
      <c r="B62" s="26"/>
      <c r="C62" s="16">
        <f>MIN(C24:C56)</f>
        <v>1.4204545454545455E-3</v>
      </c>
      <c r="D62" s="16">
        <f>MIN(D24:D56)</f>
        <v>1.6055045871559634E-3</v>
      </c>
      <c r="E62" s="16">
        <f>MIN(E24:E56)</f>
        <v>-0.49222622038156016</v>
      </c>
      <c r="F62" s="16">
        <f>MIN(F24:F56)</f>
        <v>4.3237433549930104E-3</v>
      </c>
      <c r="G62" s="15" t="s">
        <v>97</v>
      </c>
      <c r="H62" s="16">
        <f>MIN(H24:H56)</f>
        <v>1.5073212747631353E-3</v>
      </c>
      <c r="I62" s="16">
        <f>MIN(I24:I56)</f>
        <v>1.5978395799908951E-3</v>
      </c>
      <c r="J62" s="15" t="s">
        <v>97</v>
      </c>
      <c r="K62" s="16">
        <f>MIN(K24:K56)</f>
        <v>6.9086482663304553E-6</v>
      </c>
      <c r="L62" s="15" t="s">
        <v>97</v>
      </c>
      <c r="M62" s="16">
        <f>MIN(M24:M56)</f>
        <v>-1</v>
      </c>
      <c r="N62" s="4"/>
      <c r="O62" s="4"/>
      <c r="P62" s="4"/>
      <c r="Q62" s="4"/>
      <c r="R62" s="4"/>
      <c r="S62" s="4"/>
      <c r="T62" s="4"/>
      <c r="U62" s="4"/>
      <c r="V62" s="4"/>
      <c r="W62" s="4"/>
      <c r="X62" s="4"/>
      <c r="Y62" s="4"/>
      <c r="Z62" s="4"/>
    </row>
    <row r="63" spans="1:26" ht="18.75" x14ac:dyDescent="0.25">
      <c r="A63" s="22" t="s">
        <v>102</v>
      </c>
      <c r="B63" s="22"/>
      <c r="C63" s="22"/>
      <c r="D63" s="22"/>
      <c r="E63" s="22"/>
      <c r="F63" s="22"/>
      <c r="G63" s="22"/>
      <c r="H63" s="22"/>
      <c r="I63" s="22"/>
      <c r="J63" s="22"/>
      <c r="K63" s="22"/>
      <c r="L63" s="22"/>
      <c r="M63" s="22"/>
    </row>
    <row r="64" spans="1:26" ht="43.7" customHeight="1" x14ac:dyDescent="0.25">
      <c r="A64" s="29"/>
      <c r="B64" s="29"/>
      <c r="C64" s="29"/>
      <c r="D64" s="29"/>
      <c r="E64" s="29"/>
      <c r="F64" s="29"/>
      <c r="G64" s="29"/>
      <c r="H64" s="29"/>
      <c r="I64" s="29"/>
      <c r="J64" s="29"/>
      <c r="K64" s="29"/>
      <c r="L64" s="29"/>
      <c r="M64" s="29"/>
    </row>
  </sheetData>
  <mergeCells count="20">
    <mergeCell ref="B18:M18"/>
    <mergeCell ref="A14:M14"/>
    <mergeCell ref="B15:F15"/>
    <mergeCell ref="H15:M15"/>
    <mergeCell ref="B16:M16"/>
    <mergeCell ref="B17:M17"/>
    <mergeCell ref="A63:M63"/>
    <mergeCell ref="A64:M64"/>
    <mergeCell ref="B19:M19"/>
    <mergeCell ref="B20:M20"/>
    <mergeCell ref="B21:D21"/>
    <mergeCell ref="F21:I21"/>
    <mergeCell ref="K21:M21"/>
    <mergeCell ref="A22:M22"/>
    <mergeCell ref="A57:M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CD55F-5CD6-43CD-B093-F9C006424452}">
  <dimension ref="A14:Z64"/>
  <sheetViews>
    <sheetView zoomScale="80" zoomScaleNormal="80" workbookViewId="0"/>
  </sheetViews>
  <sheetFormatPr baseColWidth="10" defaultColWidth="10.625" defaultRowHeight="15" x14ac:dyDescent="0.25"/>
  <cols>
    <col min="1" max="1" width="16.125" style="7" customWidth="1"/>
    <col min="2" max="12" width="13.375" style="7" customWidth="1"/>
    <col min="13" max="16384" width="10.625" style="1"/>
  </cols>
  <sheetData>
    <row r="14" spans="1:13" ht="18.75" x14ac:dyDescent="0.25">
      <c r="A14" s="22" t="s">
        <v>35</v>
      </c>
      <c r="B14" s="22"/>
      <c r="C14" s="22"/>
      <c r="D14" s="22"/>
      <c r="E14" s="22"/>
      <c r="F14" s="22"/>
      <c r="G14" s="22"/>
      <c r="H14" s="22"/>
      <c r="I14" s="22"/>
      <c r="J14" s="22"/>
      <c r="K14" s="22"/>
      <c r="L14" s="22"/>
      <c r="M14" s="22"/>
    </row>
    <row r="15" spans="1:13" s="3" customFormat="1" ht="44.1" customHeight="1" x14ac:dyDescent="0.25">
      <c r="A15" s="2" t="s">
        <v>1</v>
      </c>
      <c r="B15" s="24" t="s">
        <v>9</v>
      </c>
      <c r="C15" s="24"/>
      <c r="D15" s="24"/>
      <c r="E15" s="24"/>
      <c r="F15" s="24"/>
      <c r="G15" s="2" t="s">
        <v>3</v>
      </c>
      <c r="H15" s="24" t="s">
        <v>36</v>
      </c>
      <c r="I15" s="24"/>
      <c r="J15" s="24"/>
      <c r="K15" s="24"/>
      <c r="L15" s="24"/>
      <c r="M15" s="24"/>
    </row>
    <row r="16" spans="1:13" s="3" customFormat="1" ht="44.1" customHeight="1" x14ac:dyDescent="0.25">
      <c r="A16" s="2" t="s">
        <v>5</v>
      </c>
      <c r="B16" s="24" t="s">
        <v>23</v>
      </c>
      <c r="C16" s="24"/>
      <c r="D16" s="24"/>
      <c r="E16" s="24"/>
      <c r="F16" s="24"/>
      <c r="G16" s="24"/>
      <c r="H16" s="24"/>
      <c r="I16" s="24"/>
      <c r="J16" s="24"/>
      <c r="K16" s="24"/>
      <c r="L16" s="24"/>
      <c r="M16" s="24"/>
    </row>
    <row r="17" spans="1:14" s="3" customFormat="1" ht="44.1" customHeight="1" x14ac:dyDescent="0.25">
      <c r="A17" s="2" t="s">
        <v>37</v>
      </c>
      <c r="B17" s="24" t="s">
        <v>110</v>
      </c>
      <c r="C17" s="24"/>
      <c r="D17" s="24"/>
      <c r="E17" s="24"/>
      <c r="F17" s="24"/>
      <c r="G17" s="24"/>
      <c r="H17" s="24"/>
      <c r="I17" s="24"/>
      <c r="J17" s="24"/>
      <c r="K17" s="24"/>
      <c r="L17" s="24"/>
      <c r="M17" s="24"/>
    </row>
    <row r="18" spans="1:14" s="3" customFormat="1" ht="44.1" customHeight="1" x14ac:dyDescent="0.25">
      <c r="A18" s="2" t="s">
        <v>39</v>
      </c>
      <c r="B18" s="24" t="s">
        <v>111</v>
      </c>
      <c r="C18" s="24"/>
      <c r="D18" s="24"/>
      <c r="E18" s="24"/>
      <c r="F18" s="24"/>
      <c r="G18" s="24"/>
      <c r="H18" s="24"/>
      <c r="I18" s="24"/>
      <c r="J18" s="24"/>
      <c r="K18" s="24"/>
      <c r="L18" s="24"/>
      <c r="M18" s="24"/>
    </row>
    <row r="19" spans="1:14" s="3" customFormat="1" ht="44.1" customHeight="1" x14ac:dyDescent="0.25">
      <c r="A19" s="2" t="s">
        <v>41</v>
      </c>
      <c r="B19" s="24"/>
      <c r="C19" s="24"/>
      <c r="D19" s="24"/>
      <c r="E19" s="24"/>
      <c r="F19" s="24"/>
      <c r="G19" s="24"/>
      <c r="H19" s="24"/>
      <c r="I19" s="24"/>
      <c r="J19" s="24"/>
      <c r="K19" s="24"/>
      <c r="L19" s="24"/>
      <c r="M19" s="24"/>
    </row>
    <row r="20" spans="1:14" s="3" customFormat="1" ht="44.1" customHeight="1" x14ac:dyDescent="0.25">
      <c r="A20" s="2" t="s">
        <v>42</v>
      </c>
      <c r="B20" s="24" t="s">
        <v>127</v>
      </c>
      <c r="C20" s="24"/>
      <c r="D20" s="24"/>
      <c r="E20" s="24"/>
      <c r="F20" s="24"/>
      <c r="G20" s="24"/>
      <c r="H20" s="24"/>
      <c r="I20" s="24"/>
      <c r="J20" s="24"/>
      <c r="K20" s="24"/>
      <c r="L20" s="24"/>
      <c r="M20" s="24"/>
    </row>
    <row r="21" spans="1:14" s="3" customFormat="1" ht="43.7" customHeight="1" x14ac:dyDescent="0.25">
      <c r="A21" s="21" t="s">
        <v>43</v>
      </c>
      <c r="B21" s="24" t="s">
        <v>44</v>
      </c>
      <c r="C21" s="24"/>
      <c r="D21" s="24"/>
      <c r="E21" s="21" t="s">
        <v>45</v>
      </c>
      <c r="F21" s="24" t="s">
        <v>112</v>
      </c>
      <c r="G21" s="24"/>
      <c r="H21" s="24"/>
      <c r="I21" s="24"/>
      <c r="J21" s="2" t="s">
        <v>47</v>
      </c>
      <c r="K21" s="24" t="s">
        <v>13</v>
      </c>
      <c r="L21" s="24"/>
      <c r="M21" s="24"/>
    </row>
    <row r="22" spans="1:14" ht="18.75" x14ac:dyDescent="0.25">
      <c r="A22" s="22" t="s">
        <v>48</v>
      </c>
      <c r="B22" s="22"/>
      <c r="C22" s="22"/>
      <c r="D22" s="22"/>
      <c r="E22" s="22"/>
      <c r="F22" s="22"/>
      <c r="G22" s="22"/>
      <c r="H22" s="22"/>
      <c r="I22" s="22"/>
      <c r="J22" s="22"/>
      <c r="K22" s="22"/>
      <c r="L22" s="22"/>
      <c r="M22" s="22"/>
    </row>
    <row r="23" spans="1:14" s="4" customFormat="1" ht="32.25" customHeight="1" x14ac:dyDescent="0.25">
      <c r="A23" s="2" t="s">
        <v>49</v>
      </c>
      <c r="B23" s="2" t="s">
        <v>50</v>
      </c>
      <c r="C23" s="2" t="s">
        <v>51</v>
      </c>
      <c r="D23" s="2" t="s">
        <v>52</v>
      </c>
      <c r="E23" s="2" t="s">
        <v>53</v>
      </c>
      <c r="F23" s="2" t="s">
        <v>54</v>
      </c>
      <c r="G23" s="2" t="s">
        <v>55</v>
      </c>
      <c r="H23" s="2" t="s">
        <v>56</v>
      </c>
      <c r="I23" s="2" t="s">
        <v>57</v>
      </c>
      <c r="J23" s="2" t="s">
        <v>58</v>
      </c>
      <c r="K23" s="2" t="s">
        <v>59</v>
      </c>
      <c r="L23" s="2" t="s">
        <v>60</v>
      </c>
      <c r="M23" s="2" t="s">
        <v>61</v>
      </c>
    </row>
    <row r="24" spans="1:14" x14ac:dyDescent="0.25">
      <c r="A24" s="5">
        <v>5</v>
      </c>
      <c r="B24" s="5" t="s">
        <v>62</v>
      </c>
      <c r="C24" s="6">
        <v>0.5554736454109841</v>
      </c>
      <c r="D24" s="6">
        <v>0.52126587381576295</v>
      </c>
      <c r="E24" s="6">
        <f>(C24-D24)/D24</f>
        <v>6.5624421842185657E-2</v>
      </c>
      <c r="F24" s="6">
        <f>ABS(E24)</f>
        <v>6.5624421842185657E-2</v>
      </c>
      <c r="G24" s="5">
        <f>RANK(F24,$F$24:$F$56,1)</f>
        <v>6</v>
      </c>
      <c r="H24" s="6">
        <v>0.53913545778376815</v>
      </c>
      <c r="I24" s="6">
        <f>MIN($H$24:$H$56)/H24</f>
        <v>6.1709164162797051E-2</v>
      </c>
      <c r="J24" s="5">
        <f>RANK(I24,$I$24:$I$56,1)</f>
        <v>12</v>
      </c>
      <c r="K24" s="18">
        <f>I24*F24</f>
        <v>4.0496282205480794E-3</v>
      </c>
      <c r="L24" s="5">
        <f>RANK(K24,$K$24:$K$56,1)</f>
        <v>6</v>
      </c>
      <c r="M24" s="30">
        <f>IF(E24&gt;0,1,-1)</f>
        <v>1</v>
      </c>
      <c r="N24" s="4">
        <f>K24*M24</f>
        <v>4.0496282205480794E-3</v>
      </c>
    </row>
    <row r="25" spans="1:14" x14ac:dyDescent="0.25">
      <c r="A25" s="5">
        <v>8</v>
      </c>
      <c r="B25" s="5" t="s">
        <v>63</v>
      </c>
      <c r="C25" s="6">
        <v>0.54738154613466339</v>
      </c>
      <c r="D25" s="6">
        <v>0.50062240663900415</v>
      </c>
      <c r="E25" s="6">
        <f t="shared" ref="E25:E56" si="0">(C25-D25)/D25</f>
        <v>9.3402010927922732E-2</v>
      </c>
      <c r="F25" s="6">
        <f t="shared" ref="F25:F56" si="1">ABS(E25)</f>
        <v>9.3402010927922732E-2</v>
      </c>
      <c r="G25" s="5">
        <f t="shared" ref="G25:G56" si="2">RANK(F25,$F$24:$F$56,1)</f>
        <v>20</v>
      </c>
      <c r="H25" s="6">
        <v>0.52398255813953487</v>
      </c>
      <c r="I25" s="6">
        <f t="shared" ref="I25:I56" si="3">MIN($H$24:$H$56)/H25</f>
        <v>6.349371358560317E-2</v>
      </c>
      <c r="J25" s="5">
        <f t="shared" ref="J25:J56" si="4">RANK(I25,$I$24:$I$56,1)</f>
        <v>17</v>
      </c>
      <c r="K25" s="18">
        <f t="shared" ref="K25:K56" si="5">I25*F25</f>
        <v>5.9304405301769036E-3</v>
      </c>
      <c r="L25" s="5">
        <f t="shared" ref="L25:L56" si="6">RANK(K25,$K$24:$K$56,1)</f>
        <v>17</v>
      </c>
      <c r="M25" s="30">
        <f t="shared" ref="M25:M56" si="7">IF(E25&gt;0,1,-1)</f>
        <v>1</v>
      </c>
      <c r="N25" s="4">
        <f t="shared" ref="N25:N56" si="8">K25*M25</f>
        <v>5.9304405301769036E-3</v>
      </c>
    </row>
    <row r="26" spans="1:14" x14ac:dyDescent="0.25">
      <c r="A26" s="5">
        <v>11</v>
      </c>
      <c r="B26" s="5" t="s">
        <v>64</v>
      </c>
      <c r="C26" s="6">
        <v>0.71155753968253965</v>
      </c>
      <c r="D26" s="6">
        <v>0.67740159647674103</v>
      </c>
      <c r="E26" s="6">
        <f t="shared" si="0"/>
        <v>5.0421999864553591E-2</v>
      </c>
      <c r="F26" s="6">
        <f t="shared" si="1"/>
        <v>5.0421999864553591E-2</v>
      </c>
      <c r="G26" s="5">
        <f t="shared" si="2"/>
        <v>3</v>
      </c>
      <c r="H26" s="6">
        <v>0.69536855838225697</v>
      </c>
      <c r="I26" s="6">
        <f t="shared" si="3"/>
        <v>4.7844553897811372E-2</v>
      </c>
      <c r="J26" s="5">
        <f t="shared" si="4"/>
        <v>2</v>
      </c>
      <c r="K26" s="18">
        <f t="shared" si="5"/>
        <v>2.4124180901550722E-3</v>
      </c>
      <c r="L26" s="5">
        <f t="shared" si="6"/>
        <v>4</v>
      </c>
      <c r="M26" s="30">
        <f t="shared" si="7"/>
        <v>1</v>
      </c>
      <c r="N26" s="4">
        <f t="shared" si="8"/>
        <v>2.4124180901550722E-3</v>
      </c>
    </row>
    <row r="27" spans="1:14" x14ac:dyDescent="0.25">
      <c r="A27" s="5">
        <v>13</v>
      </c>
      <c r="B27" s="5" t="s">
        <v>65</v>
      </c>
      <c r="C27" s="6">
        <v>0.33996346661254312</v>
      </c>
      <c r="D27" s="6">
        <v>0.30649569056127812</v>
      </c>
      <c r="E27" s="6">
        <f t="shared" si="0"/>
        <v>0.10919493187645239</v>
      </c>
      <c r="F27" s="6">
        <f t="shared" si="1"/>
        <v>0.10919493187645239</v>
      </c>
      <c r="G27" s="5">
        <f t="shared" si="2"/>
        <v>29</v>
      </c>
      <c r="H27" s="6">
        <v>0.32352333746385792</v>
      </c>
      <c r="I27" s="6">
        <f t="shared" si="3"/>
        <v>0.10283523510596811</v>
      </c>
      <c r="J27" s="5">
        <f t="shared" si="4"/>
        <v>29</v>
      </c>
      <c r="K27" s="18">
        <f t="shared" si="5"/>
        <v>1.1229086491895152E-2</v>
      </c>
      <c r="L27" s="5">
        <f t="shared" si="6"/>
        <v>29</v>
      </c>
      <c r="M27" s="30">
        <f t="shared" si="7"/>
        <v>1</v>
      </c>
      <c r="N27" s="4">
        <f t="shared" si="8"/>
        <v>1.1229086491895152E-2</v>
      </c>
    </row>
    <row r="28" spans="1:14" x14ac:dyDescent="0.25">
      <c r="A28" s="5">
        <v>15</v>
      </c>
      <c r="B28" s="5" t="s">
        <v>66</v>
      </c>
      <c r="C28" s="6">
        <v>0.55207086425664353</v>
      </c>
      <c r="D28" s="6">
        <v>0.50595560368164594</v>
      </c>
      <c r="E28" s="6">
        <f t="shared" si="0"/>
        <v>9.1144875636191072E-2</v>
      </c>
      <c r="F28" s="6">
        <f t="shared" si="1"/>
        <v>9.1144875636191072E-2</v>
      </c>
      <c r="G28" s="5">
        <f t="shared" si="2"/>
        <v>16</v>
      </c>
      <c r="H28" s="6">
        <v>0.53042815398297549</v>
      </c>
      <c r="I28" s="6">
        <f t="shared" si="3"/>
        <v>6.2722157978498061E-2</v>
      </c>
      <c r="J28" s="5">
        <f t="shared" si="4"/>
        <v>14</v>
      </c>
      <c r="K28" s="18">
        <f t="shared" si="5"/>
        <v>5.7168032885837354E-3</v>
      </c>
      <c r="L28" s="5">
        <f t="shared" si="6"/>
        <v>15</v>
      </c>
      <c r="M28" s="30">
        <f t="shared" si="7"/>
        <v>1</v>
      </c>
      <c r="N28" s="4">
        <f t="shared" si="8"/>
        <v>5.7168032885837354E-3</v>
      </c>
    </row>
    <row r="29" spans="1:14" x14ac:dyDescent="0.25">
      <c r="A29" s="5">
        <v>17</v>
      </c>
      <c r="B29" s="5" t="s">
        <v>67</v>
      </c>
      <c r="C29" s="6">
        <v>0.67895545314900152</v>
      </c>
      <c r="D29" s="6">
        <v>0.62597755865351923</v>
      </c>
      <c r="E29" s="6">
        <f t="shared" si="0"/>
        <v>8.46322583982691E-2</v>
      </c>
      <c r="F29" s="6">
        <f t="shared" si="1"/>
        <v>8.46322583982691E-2</v>
      </c>
      <c r="G29" s="5">
        <f t="shared" si="2"/>
        <v>12</v>
      </c>
      <c r="H29" s="6">
        <v>0.65380890897353128</v>
      </c>
      <c r="I29" s="6">
        <f t="shared" si="3"/>
        <v>5.088581390332534E-2</v>
      </c>
      <c r="J29" s="5">
        <f t="shared" si="4"/>
        <v>3</v>
      </c>
      <c r="K29" s="18">
        <f t="shared" si="5"/>
        <v>4.3065813510724648E-3</v>
      </c>
      <c r="L29" s="5">
        <f t="shared" si="6"/>
        <v>7</v>
      </c>
      <c r="M29" s="30">
        <f t="shared" si="7"/>
        <v>1</v>
      </c>
      <c r="N29" s="4">
        <f t="shared" si="8"/>
        <v>4.3065813510724648E-3</v>
      </c>
    </row>
    <row r="30" spans="1:14" x14ac:dyDescent="0.25">
      <c r="A30" s="5">
        <v>18</v>
      </c>
      <c r="B30" s="5" t="s">
        <v>68</v>
      </c>
      <c r="C30" s="6">
        <v>0.51359084406294708</v>
      </c>
      <c r="D30" s="6">
        <v>0.46426370918052989</v>
      </c>
      <c r="E30" s="6">
        <f t="shared" si="0"/>
        <v>0.10624809544016336</v>
      </c>
      <c r="F30" s="6">
        <f t="shared" si="1"/>
        <v>0.10624809544016336</v>
      </c>
      <c r="G30" s="5">
        <f t="shared" si="2"/>
        <v>26</v>
      </c>
      <c r="H30" s="6">
        <v>0.48983830292241509</v>
      </c>
      <c r="I30" s="6">
        <f t="shared" si="3"/>
        <v>6.7919552782773743E-2</v>
      </c>
      <c r="J30" s="5">
        <f t="shared" si="4"/>
        <v>18</v>
      </c>
      <c r="K30" s="18">
        <f t="shared" si="5"/>
        <v>7.2163231263173578E-3</v>
      </c>
      <c r="L30" s="5">
        <f t="shared" si="6"/>
        <v>24</v>
      </c>
      <c r="M30" s="30">
        <f t="shared" si="7"/>
        <v>1</v>
      </c>
      <c r="N30" s="4">
        <f t="shared" si="8"/>
        <v>7.2163231263173578E-3</v>
      </c>
    </row>
    <row r="31" spans="1:14" x14ac:dyDescent="0.25">
      <c r="A31" s="5">
        <v>19</v>
      </c>
      <c r="B31" s="5" t="s">
        <v>69</v>
      </c>
      <c r="C31" s="6">
        <v>0.45921450151057402</v>
      </c>
      <c r="D31" s="6">
        <v>0.42406805103827871</v>
      </c>
      <c r="E31" s="6">
        <f t="shared" si="0"/>
        <v>8.2879269933784278E-2</v>
      </c>
      <c r="F31" s="6">
        <f t="shared" si="1"/>
        <v>8.2879269933784278E-2</v>
      </c>
      <c r="G31" s="5">
        <f t="shared" si="2"/>
        <v>11</v>
      </c>
      <c r="H31" s="6">
        <v>0.44228915662650603</v>
      </c>
      <c r="I31" s="6">
        <f t="shared" si="3"/>
        <v>7.5221374912562047E-2</v>
      </c>
      <c r="J31" s="5">
        <f t="shared" si="4"/>
        <v>21</v>
      </c>
      <c r="K31" s="18">
        <f t="shared" si="5"/>
        <v>6.2342926361686184E-3</v>
      </c>
      <c r="L31" s="5">
        <f t="shared" si="6"/>
        <v>18</v>
      </c>
      <c r="M31" s="30">
        <f t="shared" si="7"/>
        <v>1</v>
      </c>
      <c r="N31" s="4">
        <f t="shared" si="8"/>
        <v>6.2342926361686184E-3</v>
      </c>
    </row>
    <row r="32" spans="1:14" x14ac:dyDescent="0.25">
      <c r="A32" s="5">
        <v>20</v>
      </c>
      <c r="B32" s="5" t="s">
        <v>70</v>
      </c>
      <c r="C32" s="6">
        <v>0.64485729671513192</v>
      </c>
      <c r="D32" s="6">
        <v>0.58160795912879804</v>
      </c>
      <c r="E32" s="6">
        <f t="shared" si="0"/>
        <v>0.10874909222541643</v>
      </c>
      <c r="F32" s="6">
        <f t="shared" si="1"/>
        <v>0.10874909222541643</v>
      </c>
      <c r="G32" s="5">
        <f t="shared" si="2"/>
        <v>28</v>
      </c>
      <c r="H32" s="6">
        <v>0.61321135476927213</v>
      </c>
      <c r="I32" s="6">
        <f t="shared" si="3"/>
        <v>5.4254700620932496E-2</v>
      </c>
      <c r="J32" s="5">
        <f t="shared" si="4"/>
        <v>6</v>
      </c>
      <c r="K32" s="18">
        <f t="shared" si="5"/>
        <v>5.9001494414881459E-3</v>
      </c>
      <c r="L32" s="5">
        <f t="shared" si="6"/>
        <v>16</v>
      </c>
      <c r="M32" s="30">
        <f t="shared" si="7"/>
        <v>1</v>
      </c>
      <c r="N32" s="4">
        <f t="shared" si="8"/>
        <v>5.9001494414881459E-3</v>
      </c>
    </row>
    <row r="33" spans="1:14" x14ac:dyDescent="0.25">
      <c r="A33" s="5">
        <v>23</v>
      </c>
      <c r="B33" s="5" t="s">
        <v>71</v>
      </c>
      <c r="C33" s="6">
        <v>0.45291581574767414</v>
      </c>
      <c r="D33" s="6">
        <v>0.4094838231662139</v>
      </c>
      <c r="E33" s="6">
        <f t="shared" si="0"/>
        <v>0.10606522193144302</v>
      </c>
      <c r="F33" s="6">
        <f t="shared" si="1"/>
        <v>0.10606522193144302</v>
      </c>
      <c r="G33" s="5">
        <f t="shared" si="2"/>
        <v>25</v>
      </c>
      <c r="H33" s="6">
        <v>0.43211920529801323</v>
      </c>
      <c r="I33" s="6">
        <f t="shared" si="3"/>
        <v>7.6991714467813888E-2</v>
      </c>
      <c r="J33" s="5">
        <f t="shared" si="4"/>
        <v>25</v>
      </c>
      <c r="K33" s="18">
        <f t="shared" si="5"/>
        <v>8.1661432819109727E-3</v>
      </c>
      <c r="L33" s="5">
        <f t="shared" si="6"/>
        <v>28</v>
      </c>
      <c r="M33" s="30">
        <f t="shared" si="7"/>
        <v>1</v>
      </c>
      <c r="N33" s="4">
        <f t="shared" si="8"/>
        <v>8.1661432819109727E-3</v>
      </c>
    </row>
    <row r="34" spans="1:14" x14ac:dyDescent="0.25">
      <c r="A34" s="5">
        <v>25</v>
      </c>
      <c r="B34" s="5" t="s">
        <v>72</v>
      </c>
      <c r="C34" s="6">
        <v>0.58393707306975784</v>
      </c>
      <c r="D34" s="6">
        <v>0.56314974563149744</v>
      </c>
      <c r="E34" s="6">
        <f t="shared" si="0"/>
        <v>3.6912610898811961E-2</v>
      </c>
      <c r="F34" s="6">
        <f t="shared" si="1"/>
        <v>3.6912610898811961E-2</v>
      </c>
      <c r="G34" s="5">
        <f t="shared" si="2"/>
        <v>2</v>
      </c>
      <c r="H34" s="6">
        <v>0.57388793840889651</v>
      </c>
      <c r="I34" s="6">
        <f t="shared" si="3"/>
        <v>5.7972290831905617E-2</v>
      </c>
      <c r="J34" s="5">
        <f t="shared" si="4"/>
        <v>8</v>
      </c>
      <c r="K34" s="18">
        <f t="shared" si="5"/>
        <v>2.1399086143908961E-3</v>
      </c>
      <c r="L34" s="5">
        <f t="shared" si="6"/>
        <v>2</v>
      </c>
      <c r="M34" s="30">
        <f t="shared" si="7"/>
        <v>1</v>
      </c>
      <c r="N34" s="4">
        <f t="shared" si="8"/>
        <v>2.1399086143908961E-3</v>
      </c>
    </row>
    <row r="35" spans="1:14" x14ac:dyDescent="0.25">
      <c r="A35" s="5">
        <v>27</v>
      </c>
      <c r="B35" s="5" t="s">
        <v>73</v>
      </c>
      <c r="C35" s="6">
        <v>0.18532305237968624</v>
      </c>
      <c r="D35" s="6">
        <v>0.16923541855545482</v>
      </c>
      <c r="E35" s="6">
        <f t="shared" si="0"/>
        <v>9.5060679150681754E-2</v>
      </c>
      <c r="F35" s="6">
        <f t="shared" si="1"/>
        <v>9.5060679150681754E-2</v>
      </c>
      <c r="G35" s="5">
        <f t="shared" si="2"/>
        <v>21</v>
      </c>
      <c r="H35" s="6">
        <v>0.17779349363507779</v>
      </c>
      <c r="I35" s="6">
        <f t="shared" si="3"/>
        <v>0.18712494923267178</v>
      </c>
      <c r="J35" s="5">
        <f t="shared" si="4"/>
        <v>32</v>
      </c>
      <c r="K35" s="18">
        <f t="shared" si="5"/>
        <v>1.7788224760094624E-2</v>
      </c>
      <c r="L35" s="5">
        <f t="shared" si="6"/>
        <v>32</v>
      </c>
      <c r="M35" s="30">
        <f t="shared" si="7"/>
        <v>1</v>
      </c>
      <c r="N35" s="4">
        <f t="shared" si="8"/>
        <v>1.7788224760094624E-2</v>
      </c>
    </row>
    <row r="36" spans="1:14" x14ac:dyDescent="0.25">
      <c r="A36" s="5">
        <v>41</v>
      </c>
      <c r="B36" s="5" t="s">
        <v>74</v>
      </c>
      <c r="C36" s="6">
        <v>0.57434327977556743</v>
      </c>
      <c r="D36" s="6">
        <v>0.52836977580957656</v>
      </c>
      <c r="E36" s="6">
        <f t="shared" si="0"/>
        <v>8.7010094200694083E-2</v>
      </c>
      <c r="F36" s="6">
        <f t="shared" si="1"/>
        <v>8.7010094200694083E-2</v>
      </c>
      <c r="G36" s="5">
        <f t="shared" si="2"/>
        <v>14</v>
      </c>
      <c r="H36" s="6">
        <v>0.55229625696840989</v>
      </c>
      <c r="I36" s="6">
        <f t="shared" si="3"/>
        <v>6.0238681777389329E-2</v>
      </c>
      <c r="J36" s="5">
        <f t="shared" si="4"/>
        <v>9</v>
      </c>
      <c r="K36" s="18">
        <f t="shared" si="5"/>
        <v>5.2413733759762793E-3</v>
      </c>
      <c r="L36" s="5">
        <f t="shared" si="6"/>
        <v>10</v>
      </c>
      <c r="M36" s="30">
        <f t="shared" si="7"/>
        <v>1</v>
      </c>
      <c r="N36" s="4">
        <f t="shared" si="8"/>
        <v>5.2413733759762793E-3</v>
      </c>
    </row>
    <row r="37" spans="1:14" x14ac:dyDescent="0.25">
      <c r="A37" s="5">
        <v>44</v>
      </c>
      <c r="B37" s="5" t="s">
        <v>75</v>
      </c>
      <c r="C37" s="6">
        <v>0.42230655703141473</v>
      </c>
      <c r="D37" s="6">
        <v>0.39211136890951276</v>
      </c>
      <c r="E37" s="6">
        <f t="shared" si="0"/>
        <v>7.7006663198460057E-2</v>
      </c>
      <c r="F37" s="6">
        <f t="shared" si="1"/>
        <v>7.7006663198460057E-2</v>
      </c>
      <c r="G37" s="5">
        <f t="shared" si="2"/>
        <v>8</v>
      </c>
      <c r="H37" s="6">
        <v>0.40793107257262784</v>
      </c>
      <c r="I37" s="6">
        <f t="shared" si="3"/>
        <v>8.1556911711941196E-2</v>
      </c>
      <c r="J37" s="5">
        <f t="shared" si="4"/>
        <v>27</v>
      </c>
      <c r="K37" s="18">
        <f t="shared" si="5"/>
        <v>6.2804256317079985E-3</v>
      </c>
      <c r="L37" s="5">
        <f t="shared" si="6"/>
        <v>19</v>
      </c>
      <c r="M37" s="30">
        <f t="shared" si="7"/>
        <v>1</v>
      </c>
      <c r="N37" s="4">
        <f t="shared" si="8"/>
        <v>6.2804256317079985E-3</v>
      </c>
    </row>
    <row r="38" spans="1:14" x14ac:dyDescent="0.25">
      <c r="A38" s="5">
        <v>47</v>
      </c>
      <c r="B38" s="5" t="s">
        <v>76</v>
      </c>
      <c r="C38" s="6">
        <v>0.42530282637954242</v>
      </c>
      <c r="D38" s="6">
        <v>0.39372724726967234</v>
      </c>
      <c r="E38" s="6">
        <f t="shared" si="0"/>
        <v>8.0196581082038448E-2</v>
      </c>
      <c r="F38" s="6">
        <f t="shared" si="1"/>
        <v>8.0196581082038448E-2</v>
      </c>
      <c r="G38" s="5">
        <f t="shared" si="2"/>
        <v>9</v>
      </c>
      <c r="H38" s="6">
        <v>0.40982706560527038</v>
      </c>
      <c r="I38" s="6">
        <f t="shared" si="3"/>
        <v>8.1179602965528105E-2</v>
      </c>
      <c r="J38" s="5">
        <f t="shared" si="4"/>
        <v>26</v>
      </c>
      <c r="K38" s="18">
        <f t="shared" si="5"/>
        <v>6.5103266114326635E-3</v>
      </c>
      <c r="L38" s="5">
        <f t="shared" si="6"/>
        <v>21</v>
      </c>
      <c r="M38" s="30">
        <f t="shared" si="7"/>
        <v>1</v>
      </c>
      <c r="N38" s="4">
        <f t="shared" si="8"/>
        <v>6.5103266114326635E-3</v>
      </c>
    </row>
    <row r="39" spans="1:14" x14ac:dyDescent="0.25">
      <c r="A39" s="5">
        <v>50</v>
      </c>
      <c r="B39" s="5" t="s">
        <v>77</v>
      </c>
      <c r="C39" s="6">
        <v>0.5523741350513004</v>
      </c>
      <c r="D39" s="6">
        <v>0.49770056208482372</v>
      </c>
      <c r="E39" s="6">
        <f t="shared" si="0"/>
        <v>0.10985234321909124</v>
      </c>
      <c r="F39" s="6">
        <f t="shared" si="1"/>
        <v>0.10985234321909124</v>
      </c>
      <c r="G39" s="5">
        <f t="shared" si="2"/>
        <v>30</v>
      </c>
      <c r="H39" s="6">
        <v>0.52597162245527451</v>
      </c>
      <c r="I39" s="6">
        <f t="shared" si="3"/>
        <v>6.3253599719046316E-2</v>
      </c>
      <c r="J39" s="5">
        <f t="shared" si="4"/>
        <v>16</v>
      </c>
      <c r="K39" s="18">
        <f t="shared" si="5"/>
        <v>6.9485561461796888E-3</v>
      </c>
      <c r="L39" s="5">
        <f t="shared" si="6"/>
        <v>22</v>
      </c>
      <c r="M39" s="30">
        <f t="shared" si="7"/>
        <v>1</v>
      </c>
      <c r="N39" s="4">
        <f t="shared" si="8"/>
        <v>6.9485561461796888E-3</v>
      </c>
    </row>
    <row r="40" spans="1:14" x14ac:dyDescent="0.25">
      <c r="A40" s="5">
        <v>52</v>
      </c>
      <c r="B40" s="5" t="s">
        <v>78</v>
      </c>
      <c r="C40" s="6">
        <v>0.44829268292682928</v>
      </c>
      <c r="D40" s="6">
        <v>0.41860465116279072</v>
      </c>
      <c r="E40" s="6">
        <f t="shared" si="0"/>
        <v>7.092140921409211E-2</v>
      </c>
      <c r="F40" s="6">
        <f t="shared" si="1"/>
        <v>7.092140921409211E-2</v>
      </c>
      <c r="G40" s="5">
        <f t="shared" si="2"/>
        <v>7</v>
      </c>
      <c r="H40" s="6">
        <v>0.43474801061007956</v>
      </c>
      <c r="I40" s="6">
        <f t="shared" si="3"/>
        <v>7.6526166097174858E-2</v>
      </c>
      <c r="J40" s="5">
        <f t="shared" si="4"/>
        <v>23</v>
      </c>
      <c r="K40" s="18">
        <f t="shared" si="5"/>
        <v>5.4273435413633199E-3</v>
      </c>
      <c r="L40" s="5">
        <f t="shared" si="6"/>
        <v>13</v>
      </c>
      <c r="M40" s="30">
        <f t="shared" si="7"/>
        <v>1</v>
      </c>
      <c r="N40" s="4">
        <f t="shared" si="8"/>
        <v>5.4273435413633199E-3</v>
      </c>
    </row>
    <row r="41" spans="1:14" x14ac:dyDescent="0.25">
      <c r="A41" s="5">
        <v>54</v>
      </c>
      <c r="B41" s="5" t="s">
        <v>79</v>
      </c>
      <c r="C41" s="6">
        <v>0.67269824374667375</v>
      </c>
      <c r="D41" s="6">
        <v>0.6184954751131222</v>
      </c>
      <c r="E41" s="6">
        <f t="shared" si="0"/>
        <v>8.7636483716615587E-2</v>
      </c>
      <c r="F41" s="6">
        <f t="shared" si="1"/>
        <v>8.7636483716615587E-2</v>
      </c>
      <c r="G41" s="5">
        <f t="shared" si="2"/>
        <v>15</v>
      </c>
      <c r="H41" s="6">
        <v>0.64642171647929803</v>
      </c>
      <c r="I41" s="6">
        <f t="shared" si="3"/>
        <v>5.1467327941215231E-2</v>
      </c>
      <c r="J41" s="5">
        <f t="shared" si="4"/>
        <v>4</v>
      </c>
      <c r="K41" s="18">
        <f t="shared" si="5"/>
        <v>4.5104156470580229E-3</v>
      </c>
      <c r="L41" s="5">
        <f t="shared" si="6"/>
        <v>8</v>
      </c>
      <c r="M41" s="30">
        <f t="shared" si="7"/>
        <v>1</v>
      </c>
      <c r="N41" s="4">
        <f t="shared" si="8"/>
        <v>4.5104156470580229E-3</v>
      </c>
    </row>
    <row r="42" spans="1:14" x14ac:dyDescent="0.25">
      <c r="A42" s="5">
        <v>63</v>
      </c>
      <c r="B42" s="5" t="s">
        <v>80</v>
      </c>
      <c r="C42" s="6">
        <v>0.6640240568616731</v>
      </c>
      <c r="D42" s="6">
        <v>0.60236788911348538</v>
      </c>
      <c r="E42" s="6">
        <f t="shared" si="0"/>
        <v>0.10235633217256668</v>
      </c>
      <c r="F42" s="6">
        <f t="shared" si="1"/>
        <v>0.10235633217256668</v>
      </c>
      <c r="G42" s="5">
        <f t="shared" si="2"/>
        <v>23</v>
      </c>
      <c r="H42" s="6">
        <v>0.63404016289846932</v>
      </c>
      <c r="I42" s="6">
        <f t="shared" si="3"/>
        <v>5.2472383323910736E-2</v>
      </c>
      <c r="J42" s="5">
        <f t="shared" si="4"/>
        <v>5</v>
      </c>
      <c r="K42" s="18">
        <f t="shared" si="5"/>
        <v>5.3708806973884558E-3</v>
      </c>
      <c r="L42" s="5">
        <f t="shared" si="6"/>
        <v>11</v>
      </c>
      <c r="M42" s="30">
        <f t="shared" si="7"/>
        <v>1</v>
      </c>
      <c r="N42" s="4">
        <f t="shared" si="8"/>
        <v>5.3708806973884558E-3</v>
      </c>
    </row>
    <row r="43" spans="1:14" x14ac:dyDescent="0.25">
      <c r="A43" s="5">
        <v>66</v>
      </c>
      <c r="B43" s="5" t="s">
        <v>81</v>
      </c>
      <c r="C43" s="6">
        <v>0.6071428571428571</v>
      </c>
      <c r="D43" s="6">
        <v>0.57116393948749611</v>
      </c>
      <c r="E43" s="6">
        <f t="shared" si="0"/>
        <v>6.2992277992277967E-2</v>
      </c>
      <c r="F43" s="6">
        <f t="shared" si="1"/>
        <v>6.2992277992277967E-2</v>
      </c>
      <c r="G43" s="5">
        <f t="shared" si="2"/>
        <v>5</v>
      </c>
      <c r="H43" s="6">
        <v>0.59006302213102746</v>
      </c>
      <c r="I43" s="6">
        <f t="shared" si="3"/>
        <v>5.6383127263608716E-2</v>
      </c>
      <c r="J43" s="5">
        <f t="shared" si="4"/>
        <v>7</v>
      </c>
      <c r="K43" s="18">
        <f t="shared" si="5"/>
        <v>3.5517016266632274E-3</v>
      </c>
      <c r="L43" s="5">
        <f t="shared" si="6"/>
        <v>5</v>
      </c>
      <c r="M43" s="30">
        <f t="shared" si="7"/>
        <v>1</v>
      </c>
      <c r="N43" s="4">
        <f t="shared" si="8"/>
        <v>3.5517016266632274E-3</v>
      </c>
    </row>
    <row r="44" spans="1:14" x14ac:dyDescent="0.25">
      <c r="A44" s="5">
        <v>68</v>
      </c>
      <c r="B44" s="5" t="s">
        <v>82</v>
      </c>
      <c r="C44" s="6">
        <v>0.55770559778852802</v>
      </c>
      <c r="D44" s="6">
        <v>0.50160059098744147</v>
      </c>
      <c r="E44" s="6">
        <f t="shared" si="0"/>
        <v>0.11185195513952502</v>
      </c>
      <c r="F44" s="6">
        <f t="shared" si="1"/>
        <v>0.11185195513952502</v>
      </c>
      <c r="G44" s="5">
        <f t="shared" si="2"/>
        <v>32</v>
      </c>
      <c r="H44" s="6">
        <v>0.53058795524875024</v>
      </c>
      <c r="I44" s="6">
        <f t="shared" si="3"/>
        <v>6.2703267462537543E-2</v>
      </c>
      <c r="J44" s="5">
        <f t="shared" si="4"/>
        <v>13</v>
      </c>
      <c r="K44" s="18">
        <f t="shared" si="5"/>
        <v>7.0134830593213881E-3</v>
      </c>
      <c r="L44" s="5">
        <f t="shared" si="6"/>
        <v>23</v>
      </c>
      <c r="M44" s="30">
        <f t="shared" si="7"/>
        <v>1</v>
      </c>
      <c r="N44" s="4">
        <f t="shared" si="8"/>
        <v>7.0134830593213881E-3</v>
      </c>
    </row>
    <row r="45" spans="1:14" x14ac:dyDescent="0.25">
      <c r="A45" s="5">
        <v>70</v>
      </c>
      <c r="B45" s="5" t="s">
        <v>83</v>
      </c>
      <c r="C45" s="6">
        <v>0.45571428571428574</v>
      </c>
      <c r="D45" s="6">
        <v>0.4127324749642346</v>
      </c>
      <c r="E45" s="6">
        <f t="shared" si="0"/>
        <v>0.10413963852438735</v>
      </c>
      <c r="F45" s="6">
        <f t="shared" si="1"/>
        <v>0.10413963852438735</v>
      </c>
      <c r="G45" s="5">
        <f t="shared" si="2"/>
        <v>24</v>
      </c>
      <c r="H45" s="6">
        <v>0.43423874195854184</v>
      </c>
      <c r="I45" s="6">
        <f t="shared" si="3"/>
        <v>7.6615914831338658E-2</v>
      </c>
      <c r="J45" s="5">
        <f t="shared" si="4"/>
        <v>24</v>
      </c>
      <c r="K45" s="18">
        <f t="shared" si="5"/>
        <v>7.9787536757508545E-3</v>
      </c>
      <c r="L45" s="5">
        <f t="shared" si="6"/>
        <v>25</v>
      </c>
      <c r="M45" s="30">
        <f t="shared" si="7"/>
        <v>1</v>
      </c>
      <c r="N45" s="4">
        <f t="shared" si="8"/>
        <v>7.9787536757508545E-3</v>
      </c>
    </row>
    <row r="46" spans="1:14" x14ac:dyDescent="0.25">
      <c r="A46" s="5">
        <v>73</v>
      </c>
      <c r="B46" s="5" t="s">
        <v>84</v>
      </c>
      <c r="C46" s="6">
        <v>0.54672282179520926</v>
      </c>
      <c r="D46" s="6">
        <v>0.50383631713554988</v>
      </c>
      <c r="E46" s="6">
        <f t="shared" si="0"/>
        <v>8.5119915339730026E-2</v>
      </c>
      <c r="F46" s="6">
        <f t="shared" si="1"/>
        <v>8.5119915339730026E-2</v>
      </c>
      <c r="G46" s="5">
        <f t="shared" si="2"/>
        <v>13</v>
      </c>
      <c r="H46" s="6">
        <v>0.5261000273298716</v>
      </c>
      <c r="I46" s="6">
        <f t="shared" si="3"/>
        <v>6.3238161456134673E-2</v>
      </c>
      <c r="J46" s="5">
        <f t="shared" si="4"/>
        <v>15</v>
      </c>
      <c r="K46" s="18">
        <f t="shared" si="5"/>
        <v>5.3828269493863615E-3</v>
      </c>
      <c r="L46" s="5">
        <f t="shared" si="6"/>
        <v>12</v>
      </c>
      <c r="M46" s="30">
        <f t="shared" si="7"/>
        <v>1</v>
      </c>
      <c r="N46" s="4">
        <f t="shared" si="8"/>
        <v>5.3828269493863615E-3</v>
      </c>
    </row>
    <row r="47" spans="1:14" x14ac:dyDescent="0.25">
      <c r="A47" s="5">
        <v>76</v>
      </c>
      <c r="B47" s="5" t="s">
        <v>85</v>
      </c>
      <c r="C47" s="6">
        <v>0.72301836094939542</v>
      </c>
      <c r="D47" s="6">
        <v>0.68830188679245285</v>
      </c>
      <c r="E47" s="6">
        <f t="shared" si="0"/>
        <v>5.0437859931961516E-2</v>
      </c>
      <c r="F47" s="6">
        <f t="shared" si="1"/>
        <v>5.0437859931961516E-2</v>
      </c>
      <c r="G47" s="5">
        <f t="shared" si="2"/>
        <v>4</v>
      </c>
      <c r="H47" s="6">
        <v>0.70666982585001781</v>
      </c>
      <c r="I47" s="6">
        <f t="shared" si="3"/>
        <v>4.7079410006426903E-2</v>
      </c>
      <c r="J47" s="5">
        <f t="shared" si="4"/>
        <v>1</v>
      </c>
      <c r="K47" s="18">
        <f t="shared" si="5"/>
        <v>2.3745846875835477E-3</v>
      </c>
      <c r="L47" s="5">
        <f t="shared" si="6"/>
        <v>3</v>
      </c>
      <c r="M47" s="30">
        <f t="shared" si="7"/>
        <v>1</v>
      </c>
      <c r="N47" s="4">
        <f t="shared" si="8"/>
        <v>2.3745846875835477E-3</v>
      </c>
    </row>
    <row r="48" spans="1:14" x14ac:dyDescent="0.25">
      <c r="A48" s="5">
        <v>81</v>
      </c>
      <c r="B48" s="5" t="s">
        <v>86</v>
      </c>
      <c r="C48" s="6">
        <v>0.50999355254674406</v>
      </c>
      <c r="D48" s="6">
        <v>0.46654867256637167</v>
      </c>
      <c r="E48" s="6">
        <f t="shared" si="0"/>
        <v>9.3119716194652494E-2</v>
      </c>
      <c r="F48" s="6">
        <f t="shared" si="1"/>
        <v>9.3119716194652494E-2</v>
      </c>
      <c r="G48" s="5">
        <f t="shared" si="2"/>
        <v>19</v>
      </c>
      <c r="H48" s="6">
        <v>0.48928631685507001</v>
      </c>
      <c r="I48" s="6">
        <f t="shared" si="3"/>
        <v>6.7996175908221795E-2</v>
      </c>
      <c r="J48" s="5">
        <f t="shared" si="4"/>
        <v>19</v>
      </c>
      <c r="K48" s="18">
        <f t="shared" si="5"/>
        <v>6.3317846028952806E-3</v>
      </c>
      <c r="L48" s="5">
        <f t="shared" si="6"/>
        <v>20</v>
      </c>
      <c r="M48" s="30">
        <f t="shared" si="7"/>
        <v>1</v>
      </c>
      <c r="N48" s="4">
        <f t="shared" si="8"/>
        <v>6.3317846028952806E-3</v>
      </c>
    </row>
    <row r="49" spans="1:26" x14ac:dyDescent="0.25">
      <c r="A49" s="5">
        <v>85</v>
      </c>
      <c r="B49" s="5" t="s">
        <v>87</v>
      </c>
      <c r="C49" s="6">
        <v>0.57538836430094431</v>
      </c>
      <c r="D49" s="6">
        <v>0.52692548528490923</v>
      </c>
      <c r="E49" s="6">
        <f t="shared" si="0"/>
        <v>9.1972926665012486E-2</v>
      </c>
      <c r="F49" s="6">
        <f t="shared" si="1"/>
        <v>9.1972926665012486E-2</v>
      </c>
      <c r="G49" s="5">
        <f t="shared" si="2"/>
        <v>17</v>
      </c>
      <c r="H49" s="6">
        <v>0.55148988729350013</v>
      </c>
      <c r="I49" s="6">
        <f t="shared" si="3"/>
        <v>6.0326760720196805E-2</v>
      </c>
      <c r="J49" s="5">
        <f t="shared" si="4"/>
        <v>10</v>
      </c>
      <c r="K49" s="18">
        <f t="shared" si="5"/>
        <v>5.5484287396564162E-3</v>
      </c>
      <c r="L49" s="5">
        <f t="shared" si="6"/>
        <v>14</v>
      </c>
      <c r="M49" s="30">
        <f t="shared" si="7"/>
        <v>1</v>
      </c>
      <c r="N49" s="4">
        <f t="shared" si="8"/>
        <v>5.5484287396564162E-3</v>
      </c>
    </row>
    <row r="50" spans="1:26" x14ac:dyDescent="0.25">
      <c r="A50" s="5">
        <v>86</v>
      </c>
      <c r="B50" s="5" t="s">
        <v>88</v>
      </c>
      <c r="C50" s="6">
        <v>0.55975370836831795</v>
      </c>
      <c r="D50" s="6">
        <v>0.51777434312210202</v>
      </c>
      <c r="E50" s="6">
        <f t="shared" si="0"/>
        <v>8.1076565117318519E-2</v>
      </c>
      <c r="F50" s="6">
        <f t="shared" si="1"/>
        <v>8.1076565117318519E-2</v>
      </c>
      <c r="G50" s="5">
        <f t="shared" si="2"/>
        <v>10</v>
      </c>
      <c r="H50" s="6">
        <v>0.53980611045828442</v>
      </c>
      <c r="I50" s="6">
        <f t="shared" si="3"/>
        <v>6.1632496975845781E-2</v>
      </c>
      <c r="J50" s="5">
        <f t="shared" si="4"/>
        <v>11</v>
      </c>
      <c r="K50" s="18">
        <f t="shared" si="5"/>
        <v>4.9969511544050976E-3</v>
      </c>
      <c r="L50" s="5">
        <f t="shared" si="6"/>
        <v>9</v>
      </c>
      <c r="M50" s="30">
        <f t="shared" si="7"/>
        <v>1</v>
      </c>
      <c r="N50" s="4">
        <f t="shared" si="8"/>
        <v>4.9969511544050976E-3</v>
      </c>
    </row>
    <row r="51" spans="1:26" x14ac:dyDescent="0.25">
      <c r="A51" s="12">
        <v>88</v>
      </c>
      <c r="B51" s="13" t="s">
        <v>89</v>
      </c>
      <c r="C51" s="6">
        <v>0.44285714285714284</v>
      </c>
      <c r="D51" s="6">
        <v>0.43225190839694655</v>
      </c>
      <c r="E51" s="14">
        <f t="shared" si="0"/>
        <v>2.4534847051403335E-2</v>
      </c>
      <c r="F51" s="14">
        <f t="shared" si="1"/>
        <v>2.4534847051403335E-2</v>
      </c>
      <c r="G51" s="12">
        <f t="shared" si="2"/>
        <v>1</v>
      </c>
      <c r="H51" s="6">
        <v>0.43789097408400357</v>
      </c>
      <c r="I51" s="14">
        <f t="shared" si="3"/>
        <v>7.5976899363952077E-2</v>
      </c>
      <c r="J51" s="12">
        <f t="shared" si="4"/>
        <v>22</v>
      </c>
      <c r="K51" s="19">
        <f t="shared" si="5"/>
        <v>1.8640816053344276E-3</v>
      </c>
      <c r="L51" s="12">
        <f t="shared" si="6"/>
        <v>1</v>
      </c>
      <c r="M51" s="30">
        <f t="shared" si="7"/>
        <v>1</v>
      </c>
      <c r="N51" s="4">
        <f t="shared" si="8"/>
        <v>1.8640816053344276E-3</v>
      </c>
    </row>
    <row r="52" spans="1:26" x14ac:dyDescent="0.25">
      <c r="A52" s="5">
        <v>91</v>
      </c>
      <c r="B52" s="5" t="s">
        <v>90</v>
      </c>
      <c r="C52" s="6">
        <v>0.33532658693652256</v>
      </c>
      <c r="D52" s="6">
        <v>0.29190207156308851</v>
      </c>
      <c r="E52" s="6">
        <f t="shared" si="0"/>
        <v>0.1487639849244741</v>
      </c>
      <c r="F52" s="6">
        <f t="shared" si="1"/>
        <v>0.1487639849244741</v>
      </c>
      <c r="G52" s="5">
        <f t="shared" si="2"/>
        <v>33</v>
      </c>
      <c r="H52" s="6">
        <v>0.31386691484411355</v>
      </c>
      <c r="I52" s="6">
        <f t="shared" si="3"/>
        <v>0.10599906169430794</v>
      </c>
      <c r="J52" s="5">
        <f t="shared" si="4"/>
        <v>30</v>
      </c>
      <c r="K52" s="18">
        <f t="shared" si="5"/>
        <v>1.5768842815900425E-2</v>
      </c>
      <c r="L52" s="5">
        <f t="shared" si="6"/>
        <v>31</v>
      </c>
      <c r="M52" s="30">
        <f t="shared" si="7"/>
        <v>1</v>
      </c>
      <c r="N52" s="4">
        <f t="shared" si="8"/>
        <v>1.5768842815900425E-2</v>
      </c>
    </row>
    <row r="53" spans="1:26" x14ac:dyDescent="0.25">
      <c r="A53" s="5">
        <v>94</v>
      </c>
      <c r="B53" s="5" t="s">
        <v>91</v>
      </c>
      <c r="C53" s="6">
        <v>0.28136378682555446</v>
      </c>
      <c r="D53" s="6">
        <v>0.25342237061769618</v>
      </c>
      <c r="E53" s="6">
        <f t="shared" si="0"/>
        <v>0.11025631296776753</v>
      </c>
      <c r="F53" s="6">
        <f t="shared" si="1"/>
        <v>0.11025631296776753</v>
      </c>
      <c r="G53" s="5">
        <f t="shared" si="2"/>
        <v>31</v>
      </c>
      <c r="H53" s="6">
        <v>0.26745345744680848</v>
      </c>
      <c r="I53" s="6">
        <f t="shared" si="3"/>
        <v>0.12439397414400594</v>
      </c>
      <c r="J53" s="5">
        <f t="shared" si="4"/>
        <v>31</v>
      </c>
      <c r="K53" s="18">
        <f t="shared" si="5"/>
        <v>1.37152209445259E-2</v>
      </c>
      <c r="L53" s="5">
        <f t="shared" si="6"/>
        <v>30</v>
      </c>
      <c r="M53" s="30">
        <f t="shared" si="7"/>
        <v>1</v>
      </c>
      <c r="N53" s="4">
        <f t="shared" si="8"/>
        <v>1.37152209445259E-2</v>
      </c>
    </row>
    <row r="54" spans="1:26" x14ac:dyDescent="0.25">
      <c r="A54" s="5">
        <v>95</v>
      </c>
      <c r="B54" s="5" t="s">
        <v>92</v>
      </c>
      <c r="C54" s="6">
        <v>0.46684005201560469</v>
      </c>
      <c r="D54" s="6">
        <v>0.42141951837769326</v>
      </c>
      <c r="E54" s="6">
        <f t="shared" si="0"/>
        <v>0.10777985275281841</v>
      </c>
      <c r="F54" s="6">
        <f t="shared" si="1"/>
        <v>0.10777985275281841</v>
      </c>
      <c r="G54" s="5">
        <f t="shared" si="2"/>
        <v>27</v>
      </c>
      <c r="H54" s="6">
        <v>0.44383825417201539</v>
      </c>
      <c r="I54" s="6">
        <f>MIN($H$24:$H$56)/H54</f>
        <v>7.495883502071729E-2</v>
      </c>
      <c r="J54" s="5">
        <f t="shared" si="4"/>
        <v>20</v>
      </c>
      <c r="K54" s="18">
        <f t="shared" si="5"/>
        <v>8.079052201055717E-3</v>
      </c>
      <c r="L54" s="5">
        <f t="shared" si="6"/>
        <v>27</v>
      </c>
      <c r="M54" s="30">
        <f t="shared" si="7"/>
        <v>1</v>
      </c>
      <c r="N54" s="4">
        <f t="shared" si="8"/>
        <v>8.079052201055717E-3</v>
      </c>
    </row>
    <row r="55" spans="1:26" x14ac:dyDescent="0.25">
      <c r="A55" s="5">
        <v>97</v>
      </c>
      <c r="B55" s="5" t="s">
        <v>93</v>
      </c>
      <c r="C55" s="6">
        <v>0.42610127624536848</v>
      </c>
      <c r="D55" s="6">
        <v>0.38796258641724279</v>
      </c>
      <c r="E55" s="6">
        <f t="shared" si="0"/>
        <v>9.8305071580043035E-2</v>
      </c>
      <c r="F55" s="6">
        <f t="shared" si="1"/>
        <v>9.8305071580043035E-2</v>
      </c>
      <c r="G55" s="5">
        <f t="shared" si="2"/>
        <v>22</v>
      </c>
      <c r="H55" s="6">
        <v>0.40691489361702127</v>
      </c>
      <c r="I55" s="6">
        <f t="shared" si="3"/>
        <v>8.1760581861807818E-2</v>
      </c>
      <c r="J55" s="5">
        <f>RANK(I55,$I$24:$I$56,1)</f>
        <v>28</v>
      </c>
      <c r="K55" s="18">
        <f t="shared" si="5"/>
        <v>8.0374798523509851E-3</v>
      </c>
      <c r="L55" s="5">
        <f t="shared" si="6"/>
        <v>26</v>
      </c>
      <c r="M55" s="30">
        <f t="shared" si="7"/>
        <v>1</v>
      </c>
      <c r="N55" s="4">
        <f t="shared" si="8"/>
        <v>8.0374798523509851E-3</v>
      </c>
    </row>
    <row r="56" spans="1:26" x14ac:dyDescent="0.25">
      <c r="A56" s="5">
        <v>99</v>
      </c>
      <c r="B56" s="5" t="s">
        <v>94</v>
      </c>
      <c r="C56" s="6">
        <v>3.471698113207547E-2</v>
      </c>
      <c r="D56" s="6">
        <v>3.1782945736434108E-2</v>
      </c>
      <c r="E56" s="6">
        <f t="shared" si="0"/>
        <v>9.2314772204325768E-2</v>
      </c>
      <c r="F56" s="6">
        <f t="shared" si="1"/>
        <v>9.2314772204325768E-2</v>
      </c>
      <c r="G56" s="5">
        <f t="shared" si="2"/>
        <v>18</v>
      </c>
      <c r="H56" s="6">
        <v>3.3269598470363287E-2</v>
      </c>
      <c r="I56" s="6">
        <f t="shared" si="3"/>
        <v>1</v>
      </c>
      <c r="J56" s="5">
        <f t="shared" si="4"/>
        <v>33</v>
      </c>
      <c r="K56" s="18">
        <f t="shared" si="5"/>
        <v>9.2314772204325768E-2</v>
      </c>
      <c r="L56" s="5">
        <f t="shared" si="6"/>
        <v>33</v>
      </c>
      <c r="M56" s="30">
        <f t="shared" si="7"/>
        <v>1</v>
      </c>
      <c r="N56" s="4">
        <f t="shared" si="8"/>
        <v>9.2314772204325768E-2</v>
      </c>
    </row>
    <row r="57" spans="1:26" customFormat="1" ht="13.35" customHeight="1" x14ac:dyDescent="0.25">
      <c r="A57" s="25" t="s">
        <v>95</v>
      </c>
      <c r="B57" s="25"/>
      <c r="C57" s="25"/>
      <c r="D57" s="25"/>
      <c r="E57" s="25"/>
      <c r="F57" s="25"/>
      <c r="G57" s="25"/>
      <c r="H57" s="25"/>
      <c r="I57" s="25"/>
      <c r="J57" s="25"/>
      <c r="K57" s="25"/>
      <c r="L57" s="25"/>
      <c r="M57" s="25"/>
      <c r="N57" s="4"/>
      <c r="O57" s="4"/>
      <c r="P57" s="4"/>
      <c r="Q57" s="4"/>
      <c r="R57" s="4"/>
      <c r="S57" s="4"/>
      <c r="T57" s="4"/>
      <c r="U57" s="4"/>
      <c r="V57" s="4"/>
      <c r="W57" s="4"/>
      <c r="X57" s="4"/>
      <c r="Y57" s="4"/>
      <c r="Z57" s="4"/>
    </row>
    <row r="58" spans="1:26" customFormat="1" ht="13.35" customHeight="1" x14ac:dyDescent="0.25">
      <c r="A58" s="26" t="s">
        <v>96</v>
      </c>
      <c r="B58" s="26"/>
      <c r="C58" s="16">
        <f>AVERAGE(C24:C56)</f>
        <v>0.50021903803405154</v>
      </c>
      <c r="D58" s="16">
        <f>AVERAGE(D24:D56)</f>
        <v>0.4608645308315566</v>
      </c>
      <c r="E58" s="16">
        <f>AVERAGE(E24:E56)</f>
        <v>8.812063852470095E-2</v>
      </c>
      <c r="F58" s="16">
        <f>AVERAGE(F24:F56)</f>
        <v>8.812063852470095E-2</v>
      </c>
      <c r="G58" s="15" t="s">
        <v>97</v>
      </c>
      <c r="H58" s="16">
        <f>AVERAGE(H24:H56)</f>
        <v>0.4811544943556037</v>
      </c>
      <c r="I58" s="16">
        <f>AVERAGE(I24:I56)</f>
        <v>0.10105256247660514</v>
      </c>
      <c r="J58" s="15" t="s">
        <v>97</v>
      </c>
      <c r="K58" s="16">
        <f>AVERAGE(K24:K56)</f>
        <v>9.2223419879716318E-3</v>
      </c>
      <c r="L58" s="15" t="s">
        <v>97</v>
      </c>
      <c r="M58" s="16">
        <f>AVERAGE(M24:M56)</f>
        <v>1</v>
      </c>
      <c r="N58" s="4"/>
      <c r="O58" s="4"/>
      <c r="P58" s="4"/>
      <c r="Q58" s="4"/>
      <c r="R58" s="4"/>
      <c r="S58" s="4"/>
      <c r="T58" s="4"/>
      <c r="U58" s="4"/>
      <c r="V58" s="4"/>
      <c r="W58" s="4"/>
      <c r="X58" s="4"/>
      <c r="Y58" s="4"/>
      <c r="Z58" s="4"/>
    </row>
    <row r="59" spans="1:26" customFormat="1" ht="13.35" customHeight="1" x14ac:dyDescent="0.25">
      <c r="A59" s="26" t="s">
        <v>98</v>
      </c>
      <c r="B59" s="26"/>
      <c r="C59" s="16">
        <f>_xlfn.STDEV.S(C24:C56)</f>
        <v>0.14791334122182795</v>
      </c>
      <c r="D59" s="16">
        <f>_xlfn.STDEV.S(D24:D56)</f>
        <v>0.13940432218718307</v>
      </c>
      <c r="E59" s="16">
        <f>_xlfn.STDEV.S(E24:E56)</f>
        <v>2.4393504425739673E-2</v>
      </c>
      <c r="F59" s="16">
        <f>_xlfn.STDEV.S(F24:F56)</f>
        <v>2.4393504425739673E-2</v>
      </c>
      <c r="G59" s="15" t="s">
        <v>97</v>
      </c>
      <c r="H59" s="16">
        <f>_xlfn.STDEV.S(H24:H56)</f>
        <v>0.14377190513606877</v>
      </c>
      <c r="I59" s="16">
        <f>_xlfn.STDEV.S(I24:I56)</f>
        <v>0.16354816403559946</v>
      </c>
      <c r="J59" s="15" t="s">
        <v>97</v>
      </c>
      <c r="K59" s="16">
        <f>_xlfn.STDEV.S(K24:K56)</f>
        <v>1.5335546390017281E-2</v>
      </c>
      <c r="L59" s="15" t="s">
        <v>97</v>
      </c>
      <c r="M59" s="16">
        <f>_xlfn.STDEV.S(M24:M56)</f>
        <v>0</v>
      </c>
      <c r="N59" s="4"/>
      <c r="O59" s="4"/>
      <c r="P59" s="4"/>
      <c r="Q59" s="4"/>
      <c r="R59" s="4"/>
      <c r="S59" s="4"/>
      <c r="T59" s="4"/>
      <c r="U59" s="4"/>
      <c r="V59" s="4"/>
      <c r="W59" s="4"/>
      <c r="X59" s="4"/>
      <c r="Y59" s="4"/>
      <c r="Z59" s="4"/>
    </row>
    <row r="60" spans="1:26" customFormat="1" ht="13.35" customHeight="1" x14ac:dyDescent="0.25">
      <c r="A60" s="26" t="s">
        <v>99</v>
      </c>
      <c r="B60" s="26"/>
      <c r="C60" s="16">
        <f>_xlfn.VAR.S(C24:C56)</f>
        <v>2.1878356511404906E-2</v>
      </c>
      <c r="D60" s="16">
        <f>_xlfn.VAR.S(D24:D56)</f>
        <v>1.9433565044467943E-2</v>
      </c>
      <c r="E60" s="16">
        <f>_xlfn.VAR.S(E24:E56)</f>
        <v>5.9504305816858102E-4</v>
      </c>
      <c r="F60" s="16">
        <f>_xlfn.VAR.S(F24:F56)</f>
        <v>5.9504305816858102E-4</v>
      </c>
      <c r="G60" s="15" t="s">
        <v>97</v>
      </c>
      <c r="H60" s="16">
        <f>_xlfn.VAR.S(H24:H56)</f>
        <v>2.0670360706454755E-2</v>
      </c>
      <c r="I60" s="16">
        <f>_xlfn.VAR.S(I24:I56)</f>
        <v>2.6748001959415346E-2</v>
      </c>
      <c r="J60" s="15" t="s">
        <v>97</v>
      </c>
      <c r="K60" s="16">
        <f>_xlfn.VAR.S(K24:K56)</f>
        <v>2.3517898308037208E-4</v>
      </c>
      <c r="L60" s="15" t="s">
        <v>97</v>
      </c>
      <c r="M60" s="16">
        <f>_xlfn.VAR.S(M24:M56)</f>
        <v>0</v>
      </c>
      <c r="N60" s="4"/>
      <c r="O60" s="4"/>
      <c r="P60" s="4"/>
      <c r="Q60" s="4"/>
      <c r="R60" s="4"/>
      <c r="S60" s="4"/>
      <c r="T60" s="4"/>
      <c r="U60" s="4"/>
      <c r="V60" s="4"/>
      <c r="W60" s="4"/>
      <c r="X60" s="4"/>
      <c r="Y60" s="4"/>
      <c r="Z60" s="4"/>
    </row>
    <row r="61" spans="1:26" customFormat="1" ht="13.35" customHeight="1" x14ac:dyDescent="0.25">
      <c r="A61" s="26" t="s">
        <v>100</v>
      </c>
      <c r="B61" s="26"/>
      <c r="C61" s="16">
        <f>MAX(C24:C56)</f>
        <v>0.72301836094939542</v>
      </c>
      <c r="D61" s="16">
        <f>MAX(D24:D56)</f>
        <v>0.68830188679245285</v>
      </c>
      <c r="E61" s="16">
        <f>MAX(E24:E56)</f>
        <v>0.1487639849244741</v>
      </c>
      <c r="F61" s="16">
        <f>MAX(F24:F56)</f>
        <v>0.1487639849244741</v>
      </c>
      <c r="G61" s="15" t="s">
        <v>97</v>
      </c>
      <c r="H61" s="16">
        <f>MAX(H24:H56)</f>
        <v>0.70666982585001781</v>
      </c>
      <c r="I61" s="16">
        <f>MAX(I24:I56)</f>
        <v>1</v>
      </c>
      <c r="J61" s="15" t="s">
        <v>97</v>
      </c>
      <c r="K61" s="16">
        <f>MAX(K24:K56)</f>
        <v>9.2314772204325768E-2</v>
      </c>
      <c r="L61" s="15" t="s">
        <v>97</v>
      </c>
      <c r="M61" s="16">
        <f>MAX(M24:M56)</f>
        <v>1</v>
      </c>
      <c r="N61" s="4"/>
      <c r="O61" s="4"/>
      <c r="P61" s="4"/>
      <c r="Q61" s="4"/>
      <c r="R61" s="4"/>
      <c r="S61" s="4"/>
      <c r="T61" s="4"/>
      <c r="U61" s="4"/>
      <c r="V61" s="4"/>
      <c r="W61" s="4"/>
      <c r="X61" s="4"/>
      <c r="Y61" s="4"/>
      <c r="Z61" s="4"/>
    </row>
    <row r="62" spans="1:26" customFormat="1" ht="13.35" customHeight="1" x14ac:dyDescent="0.25">
      <c r="A62" s="26" t="s">
        <v>101</v>
      </c>
      <c r="B62" s="26"/>
      <c r="C62" s="16">
        <f>MIN(C24:C56)</f>
        <v>3.471698113207547E-2</v>
      </c>
      <c r="D62" s="16">
        <f>MIN(D24:D56)</f>
        <v>3.1782945736434108E-2</v>
      </c>
      <c r="E62" s="16">
        <f>MIN(E24:E56)</f>
        <v>2.4534847051403335E-2</v>
      </c>
      <c r="F62" s="16">
        <f>MIN(F24:F56)</f>
        <v>2.4534847051403335E-2</v>
      </c>
      <c r="G62" s="15" t="s">
        <v>97</v>
      </c>
      <c r="H62" s="16">
        <f>MIN(H24:H56)</f>
        <v>3.3269598470363287E-2</v>
      </c>
      <c r="I62" s="16">
        <f>MIN(I24:I56)</f>
        <v>4.7079410006426903E-2</v>
      </c>
      <c r="J62" s="15" t="s">
        <v>97</v>
      </c>
      <c r="K62" s="16">
        <f>MIN(K24:K56)</f>
        <v>1.8640816053344276E-3</v>
      </c>
      <c r="L62" s="15" t="s">
        <v>97</v>
      </c>
      <c r="M62" s="16">
        <f>MIN(M24:M56)</f>
        <v>1</v>
      </c>
      <c r="N62" s="4"/>
      <c r="O62" s="4"/>
      <c r="P62" s="4"/>
      <c r="Q62" s="4"/>
      <c r="R62" s="4"/>
      <c r="S62" s="4"/>
      <c r="T62" s="4"/>
      <c r="U62" s="4"/>
      <c r="V62" s="4"/>
      <c r="W62" s="4"/>
      <c r="X62" s="4"/>
      <c r="Y62" s="4"/>
      <c r="Z62" s="4"/>
    </row>
    <row r="63" spans="1:26" ht="18.75" x14ac:dyDescent="0.25">
      <c r="A63" s="22" t="s">
        <v>102</v>
      </c>
      <c r="B63" s="22"/>
      <c r="C63" s="22"/>
      <c r="D63" s="22"/>
      <c r="E63" s="22"/>
      <c r="F63" s="22"/>
      <c r="G63" s="22"/>
      <c r="H63" s="22"/>
      <c r="I63" s="22"/>
      <c r="J63" s="22"/>
      <c r="K63" s="22"/>
      <c r="L63" s="22"/>
      <c r="M63" s="22"/>
    </row>
    <row r="64" spans="1:26" ht="43.7" customHeight="1" x14ac:dyDescent="0.25">
      <c r="A64" s="28"/>
      <c r="B64" s="28"/>
      <c r="C64" s="28"/>
      <c r="D64" s="28"/>
      <c r="E64" s="28"/>
      <c r="F64" s="28"/>
      <c r="G64" s="28"/>
      <c r="H64" s="28"/>
      <c r="I64" s="28"/>
      <c r="J64" s="28"/>
      <c r="K64" s="28"/>
      <c r="L64" s="28"/>
      <c r="M64" s="28"/>
    </row>
  </sheetData>
  <mergeCells count="20">
    <mergeCell ref="B18:M18"/>
    <mergeCell ref="A14:M14"/>
    <mergeCell ref="B15:F15"/>
    <mergeCell ref="H15:M15"/>
    <mergeCell ref="B16:M16"/>
    <mergeCell ref="B17:M17"/>
    <mergeCell ref="A63:M63"/>
    <mergeCell ref="A64:M64"/>
    <mergeCell ref="B19:M19"/>
    <mergeCell ref="B20:M20"/>
    <mergeCell ref="B21:D21"/>
    <mergeCell ref="F21:I21"/>
    <mergeCell ref="K21:M21"/>
    <mergeCell ref="A22:M22"/>
    <mergeCell ref="A57:M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5F7F8-6171-4D28-817D-F80545F7E19B}">
  <dimension ref="A14:Y64"/>
  <sheetViews>
    <sheetView zoomScale="80" zoomScaleNormal="80" workbookViewId="0"/>
  </sheetViews>
  <sheetFormatPr baseColWidth="10" defaultColWidth="10.625" defaultRowHeight="15" x14ac:dyDescent="0.25"/>
  <cols>
    <col min="1" max="1" width="16.125" style="7" customWidth="1"/>
    <col min="2" max="12" width="13.375" style="7" customWidth="1"/>
    <col min="13" max="16384" width="10.625" style="1"/>
  </cols>
  <sheetData>
    <row r="14" spans="1:13" ht="18.75" x14ac:dyDescent="0.25">
      <c r="A14" s="22" t="s">
        <v>35</v>
      </c>
      <c r="B14" s="22"/>
      <c r="C14" s="22"/>
      <c r="D14" s="22"/>
      <c r="E14" s="22"/>
      <c r="F14" s="22"/>
      <c r="G14" s="22"/>
      <c r="H14" s="22"/>
      <c r="I14" s="22"/>
      <c r="J14" s="22"/>
      <c r="K14" s="22"/>
      <c r="L14" s="27"/>
      <c r="M14" s="39"/>
    </row>
    <row r="15" spans="1:13" s="3" customFormat="1" ht="44.1" customHeight="1" x14ac:dyDescent="0.25">
      <c r="A15" s="2" t="s">
        <v>1</v>
      </c>
      <c r="B15" s="24" t="s">
        <v>9</v>
      </c>
      <c r="C15" s="24"/>
      <c r="D15" s="24"/>
      <c r="E15" s="24"/>
      <c r="F15" s="24"/>
      <c r="G15" s="2" t="s">
        <v>3</v>
      </c>
      <c r="H15" s="24" t="s">
        <v>25</v>
      </c>
      <c r="I15" s="24"/>
      <c r="J15" s="24"/>
      <c r="K15" s="24"/>
      <c r="L15" s="31"/>
      <c r="M15" s="41"/>
    </row>
    <row r="16" spans="1:13" s="3" customFormat="1" ht="44.1" customHeight="1" x14ac:dyDescent="0.25">
      <c r="A16" s="2" t="s">
        <v>5</v>
      </c>
      <c r="B16" s="24" t="s">
        <v>27</v>
      </c>
      <c r="C16" s="24"/>
      <c r="D16" s="24"/>
      <c r="E16" s="24"/>
      <c r="F16" s="24"/>
      <c r="G16" s="24"/>
      <c r="H16" s="24"/>
      <c r="I16" s="24"/>
      <c r="J16" s="24"/>
      <c r="K16" s="24"/>
      <c r="L16" s="31"/>
      <c r="M16" s="41"/>
    </row>
    <row r="17" spans="1:14" s="3" customFormat="1" ht="44.1" customHeight="1" x14ac:dyDescent="0.25">
      <c r="A17" s="2" t="s">
        <v>37</v>
      </c>
      <c r="B17" s="24" t="s">
        <v>113</v>
      </c>
      <c r="C17" s="24"/>
      <c r="D17" s="24"/>
      <c r="E17" s="24"/>
      <c r="F17" s="24"/>
      <c r="G17" s="24"/>
      <c r="H17" s="24"/>
      <c r="I17" s="24"/>
      <c r="J17" s="24"/>
      <c r="K17" s="24"/>
      <c r="L17" s="31"/>
      <c r="M17" s="41"/>
    </row>
    <row r="18" spans="1:14" s="3" customFormat="1" ht="44.1" customHeight="1" x14ac:dyDescent="0.25">
      <c r="A18" s="2" t="s">
        <v>39</v>
      </c>
      <c r="B18" s="24" t="s">
        <v>114</v>
      </c>
      <c r="C18" s="24"/>
      <c r="D18" s="24"/>
      <c r="E18" s="24"/>
      <c r="F18" s="24"/>
      <c r="G18" s="24"/>
      <c r="H18" s="24"/>
      <c r="I18" s="24"/>
      <c r="J18" s="24"/>
      <c r="K18" s="24"/>
      <c r="L18" s="31"/>
      <c r="M18" s="41"/>
    </row>
    <row r="19" spans="1:14" s="3" customFormat="1" ht="51.75" customHeight="1" x14ac:dyDescent="0.25">
      <c r="A19" s="2" t="s">
        <v>41</v>
      </c>
      <c r="B19" s="24"/>
      <c r="C19" s="24"/>
      <c r="D19" s="24"/>
      <c r="E19" s="24"/>
      <c r="F19" s="24"/>
      <c r="G19" s="24"/>
      <c r="H19" s="24"/>
      <c r="I19" s="24"/>
      <c r="J19" s="24"/>
      <c r="K19" s="24"/>
      <c r="L19" s="31"/>
      <c r="M19" s="41"/>
    </row>
    <row r="20" spans="1:14" s="3" customFormat="1" ht="44.1" customHeight="1" x14ac:dyDescent="0.25">
      <c r="A20" s="2" t="s">
        <v>42</v>
      </c>
      <c r="B20" s="24" t="s">
        <v>128</v>
      </c>
      <c r="C20" s="24"/>
      <c r="D20" s="24"/>
      <c r="E20" s="24"/>
      <c r="F20" s="24"/>
      <c r="G20" s="24"/>
      <c r="H20" s="24"/>
      <c r="I20" s="24"/>
      <c r="J20" s="24"/>
      <c r="K20" s="24"/>
      <c r="L20" s="31"/>
      <c r="M20" s="41"/>
    </row>
    <row r="21" spans="1:14" s="3" customFormat="1" ht="43.7" customHeight="1" x14ac:dyDescent="0.25">
      <c r="A21" s="21" t="s">
        <v>43</v>
      </c>
      <c r="B21" s="24" t="s">
        <v>44</v>
      </c>
      <c r="C21" s="24"/>
      <c r="D21" s="24"/>
      <c r="E21" s="21" t="s">
        <v>45</v>
      </c>
      <c r="F21" s="24" t="s">
        <v>115</v>
      </c>
      <c r="G21" s="24"/>
      <c r="H21" s="24"/>
      <c r="I21" s="24"/>
      <c r="J21" s="2" t="s">
        <v>47</v>
      </c>
      <c r="K21" s="24" t="s">
        <v>13</v>
      </c>
      <c r="L21" s="31"/>
      <c r="M21" s="41"/>
    </row>
    <row r="22" spans="1:14" ht="18.75" x14ac:dyDescent="0.25">
      <c r="A22" s="22" t="s">
        <v>48</v>
      </c>
      <c r="B22" s="22"/>
      <c r="C22" s="22"/>
      <c r="D22" s="22"/>
      <c r="E22" s="22"/>
      <c r="F22" s="22"/>
      <c r="G22" s="22"/>
      <c r="H22" s="22"/>
      <c r="I22" s="22"/>
      <c r="J22" s="22"/>
      <c r="K22" s="22"/>
      <c r="L22" s="27"/>
      <c r="M22" s="39"/>
    </row>
    <row r="23" spans="1:14" s="4" customFormat="1" ht="32.25" customHeight="1" x14ac:dyDescent="0.25">
      <c r="A23" s="2" t="s">
        <v>49</v>
      </c>
      <c r="B23" s="2" t="s">
        <v>50</v>
      </c>
      <c r="C23" s="2" t="s">
        <v>51</v>
      </c>
      <c r="D23" s="2" t="s">
        <v>52</v>
      </c>
      <c r="E23" s="2" t="s">
        <v>53</v>
      </c>
      <c r="F23" s="2" t="s">
        <v>54</v>
      </c>
      <c r="G23" s="2" t="s">
        <v>55</v>
      </c>
      <c r="H23" s="2" t="s">
        <v>56</v>
      </c>
      <c r="I23" s="2" t="s">
        <v>57</v>
      </c>
      <c r="J23" s="2" t="s">
        <v>58</v>
      </c>
      <c r="K23" s="2" t="s">
        <v>59</v>
      </c>
      <c r="L23" s="32" t="s">
        <v>60</v>
      </c>
      <c r="M23" s="42"/>
    </row>
    <row r="24" spans="1:14" x14ac:dyDescent="0.25">
      <c r="A24" s="5">
        <v>5</v>
      </c>
      <c r="B24" s="5" t="s">
        <v>62</v>
      </c>
      <c r="C24" s="6">
        <v>0.41079199303742397</v>
      </c>
      <c r="D24" s="6">
        <v>0.408239700374532</v>
      </c>
      <c r="E24" s="6">
        <f>(C24-D24)/D24</f>
        <v>6.2519462476344689E-3</v>
      </c>
      <c r="F24" s="6">
        <f>ABS(E24)</f>
        <v>6.2519462476344689E-3</v>
      </c>
      <c r="G24" s="5">
        <f>RANK(F24,$F$24:$F$56,1)</f>
        <v>4</v>
      </c>
      <c r="H24" s="6">
        <v>0.40942028985507201</v>
      </c>
      <c r="I24" s="6">
        <f>MIN($H$24:$H$56)/H24</f>
        <v>0.3053097345132747</v>
      </c>
      <c r="J24" s="5">
        <f>RANK(I24,$I$24:$I$56,1)</f>
        <v>11</v>
      </c>
      <c r="K24" s="18">
        <f>I24*F24</f>
        <v>1.9087800490565437E-3</v>
      </c>
      <c r="L24" s="33">
        <f>RANK(K24,$K$24:$K$56,1)</f>
        <v>4</v>
      </c>
      <c r="M24" s="42">
        <f>IF(E24&gt;0,1,-1)</f>
        <v>1</v>
      </c>
      <c r="N24" s="4">
        <f>K24*M24</f>
        <v>1.9087800490565437E-3</v>
      </c>
    </row>
    <row r="25" spans="1:14" x14ac:dyDescent="0.25">
      <c r="A25" s="5">
        <v>8</v>
      </c>
      <c r="B25" s="5" t="s">
        <v>63</v>
      </c>
      <c r="C25" s="6">
        <v>0.43909348441926299</v>
      </c>
      <c r="D25" s="6">
        <v>0.420814479638009</v>
      </c>
      <c r="E25" s="6">
        <f t="shared" ref="E25:E55" si="0">(C25-D25)/D25</f>
        <v>4.3437204910291752E-2</v>
      </c>
      <c r="F25" s="6">
        <f t="shared" ref="F25:F56" si="1">ABS(E25)</f>
        <v>4.3437204910291752E-2</v>
      </c>
      <c r="G25" s="5">
        <f t="shared" ref="G25:G56" si="2">RANK(F25,$F$24:$F$56,1)</f>
        <v>15</v>
      </c>
      <c r="H25" s="6">
        <v>0.42893081761006302</v>
      </c>
      <c r="I25" s="6">
        <f t="shared" ref="I25:I56" si="3">MIN($H$24:$H$56)/H25</f>
        <v>0.29142228739002923</v>
      </c>
      <c r="J25" s="5">
        <f t="shared" ref="J25:J56" si="4">RANK(I25,$I$24:$I$56,1)</f>
        <v>6</v>
      </c>
      <c r="K25" s="18">
        <f t="shared" ref="K25:K56" si="5">I25*F25</f>
        <v>1.2658569612786632E-2</v>
      </c>
      <c r="L25" s="33">
        <f t="shared" ref="L25:L56" si="6">RANK(K25,$K$24:$K$56,1)</f>
        <v>13</v>
      </c>
      <c r="M25" s="42">
        <f t="shared" ref="M25:M56" si="7">IF(E25&gt;0,1,-1)</f>
        <v>1</v>
      </c>
      <c r="N25" s="4">
        <f t="shared" ref="N25:N56" si="8">K25*M25</f>
        <v>1.2658569612786632E-2</v>
      </c>
    </row>
    <row r="26" spans="1:14" x14ac:dyDescent="0.25">
      <c r="A26" s="5">
        <v>11</v>
      </c>
      <c r="B26" s="5" t="s">
        <v>64</v>
      </c>
      <c r="C26" s="6">
        <v>0.38199181446111902</v>
      </c>
      <c r="D26" s="6">
        <v>0.39239690721649501</v>
      </c>
      <c r="E26" s="6">
        <f t="shared" si="0"/>
        <v>-2.6516755264931902E-2</v>
      </c>
      <c r="F26" s="6">
        <f t="shared" si="1"/>
        <v>2.6516755264931902E-2</v>
      </c>
      <c r="G26" s="5">
        <f t="shared" si="2"/>
        <v>8</v>
      </c>
      <c r="H26" s="6">
        <v>0.38734261100066297</v>
      </c>
      <c r="I26" s="6">
        <f t="shared" si="3"/>
        <v>0.32271171941830601</v>
      </c>
      <c r="J26" s="5">
        <f t="shared" si="4"/>
        <v>16</v>
      </c>
      <c r="K26" s="18">
        <f t="shared" si="5"/>
        <v>8.5572676849405924E-3</v>
      </c>
      <c r="L26" s="33">
        <f t="shared" si="6"/>
        <v>7</v>
      </c>
      <c r="M26" s="42">
        <f t="shared" si="7"/>
        <v>-1</v>
      </c>
      <c r="N26" s="4">
        <f t="shared" si="8"/>
        <v>-8.5572676849405924E-3</v>
      </c>
    </row>
    <row r="27" spans="1:14" x14ac:dyDescent="0.25">
      <c r="A27" s="5">
        <v>13</v>
      </c>
      <c r="B27" s="5" t="s">
        <v>65</v>
      </c>
      <c r="C27" s="6">
        <v>0.389880952380952</v>
      </c>
      <c r="D27" s="6">
        <v>0.37746478873239397</v>
      </c>
      <c r="E27" s="6">
        <f t="shared" si="0"/>
        <v>3.2893567874911211E-2</v>
      </c>
      <c r="F27" s="6">
        <f t="shared" si="1"/>
        <v>3.2893567874911211E-2</v>
      </c>
      <c r="G27" s="5">
        <f t="shared" si="2"/>
        <v>9</v>
      </c>
      <c r="H27" s="6">
        <v>0.38350217076700399</v>
      </c>
      <c r="I27" s="6">
        <f t="shared" si="3"/>
        <v>0.32594339622641538</v>
      </c>
      <c r="J27" s="5">
        <f t="shared" si="4"/>
        <v>18</v>
      </c>
      <c r="K27" s="18">
        <f t="shared" si="5"/>
        <v>1.0721441227152673E-2</v>
      </c>
      <c r="L27" s="33">
        <f t="shared" si="6"/>
        <v>10</v>
      </c>
      <c r="M27" s="42">
        <f t="shared" si="7"/>
        <v>1</v>
      </c>
      <c r="N27" s="4">
        <f t="shared" si="8"/>
        <v>1.0721441227152673E-2</v>
      </c>
    </row>
    <row r="28" spans="1:14" x14ac:dyDescent="0.25">
      <c r="A28" s="5">
        <v>15</v>
      </c>
      <c r="B28" s="5" t="s">
        <v>66</v>
      </c>
      <c r="C28" s="6">
        <v>0.36979166666666702</v>
      </c>
      <c r="D28" s="6">
        <v>0.4296875</v>
      </c>
      <c r="E28" s="6">
        <f t="shared" si="0"/>
        <v>-0.13939393939393857</v>
      </c>
      <c r="F28" s="6">
        <f t="shared" si="1"/>
        <v>0.13939393939393857</v>
      </c>
      <c r="G28" s="5">
        <f t="shared" si="2"/>
        <v>27</v>
      </c>
      <c r="H28" s="6">
        <v>0.40401785714285698</v>
      </c>
      <c r="I28" s="6">
        <f t="shared" si="3"/>
        <v>0.30939226519337026</v>
      </c>
      <c r="J28" s="5">
        <f t="shared" si="4"/>
        <v>12</v>
      </c>
      <c r="K28" s="18">
        <f t="shared" si="5"/>
        <v>4.3127406663318026E-2</v>
      </c>
      <c r="L28" s="33">
        <f t="shared" si="6"/>
        <v>26</v>
      </c>
      <c r="M28" s="42">
        <f t="shared" si="7"/>
        <v>-1</v>
      </c>
      <c r="N28" s="4">
        <f t="shared" si="8"/>
        <v>-4.3127406663318026E-2</v>
      </c>
    </row>
    <row r="29" spans="1:14" x14ac:dyDescent="0.25">
      <c r="A29" s="5">
        <v>17</v>
      </c>
      <c r="B29" s="5" t="s">
        <v>67</v>
      </c>
      <c r="C29" s="6">
        <v>0.40123456790123502</v>
      </c>
      <c r="D29" s="6">
        <v>0.401913875598086</v>
      </c>
      <c r="E29" s="6">
        <f t="shared" si="0"/>
        <v>-1.6901822457363767E-3</v>
      </c>
      <c r="F29" s="6">
        <f t="shared" si="1"/>
        <v>1.6901822457363767E-3</v>
      </c>
      <c r="G29" s="5">
        <f t="shared" si="2"/>
        <v>2</v>
      </c>
      <c r="H29" s="6">
        <v>0.40161725067385401</v>
      </c>
      <c r="I29" s="6">
        <f t="shared" si="3"/>
        <v>0.31124161073825535</v>
      </c>
      <c r="J29" s="5">
        <f t="shared" si="4"/>
        <v>13</v>
      </c>
      <c r="K29" s="18">
        <f t="shared" si="5"/>
        <v>5.2605504460419164E-4</v>
      </c>
      <c r="L29" s="33">
        <f t="shared" si="6"/>
        <v>2</v>
      </c>
      <c r="M29" s="42">
        <f t="shared" si="7"/>
        <v>-1</v>
      </c>
      <c r="N29" s="4">
        <f t="shared" si="8"/>
        <v>-5.2605504460419164E-4</v>
      </c>
    </row>
    <row r="30" spans="1:14" x14ac:dyDescent="0.25">
      <c r="A30" s="5">
        <v>18</v>
      </c>
      <c r="B30" s="5" t="s">
        <v>68</v>
      </c>
      <c r="C30" s="6">
        <v>0.28125</v>
      </c>
      <c r="D30" s="6">
        <v>0.297619047619048</v>
      </c>
      <c r="E30" s="6">
        <f t="shared" si="0"/>
        <v>-5.5000000000001228E-2</v>
      </c>
      <c r="F30" s="6">
        <f t="shared" si="1"/>
        <v>5.5000000000001228E-2</v>
      </c>
      <c r="G30" s="5">
        <f t="shared" si="2"/>
        <v>16</v>
      </c>
      <c r="H30" s="6">
        <v>0.29054054054054101</v>
      </c>
      <c r="I30" s="6">
        <f t="shared" si="3"/>
        <v>0.4302325581395342</v>
      </c>
      <c r="J30" s="5">
        <f t="shared" si="4"/>
        <v>28</v>
      </c>
      <c r="K30" s="18">
        <f t="shared" si="5"/>
        <v>2.366279069767491E-2</v>
      </c>
      <c r="L30" s="33">
        <f t="shared" si="6"/>
        <v>20</v>
      </c>
      <c r="M30" s="42">
        <f t="shared" si="7"/>
        <v>-1</v>
      </c>
      <c r="N30" s="4">
        <f t="shared" si="8"/>
        <v>-2.366279069767491E-2</v>
      </c>
    </row>
    <row r="31" spans="1:14" x14ac:dyDescent="0.25">
      <c r="A31" s="5">
        <v>19</v>
      </c>
      <c r="B31" s="5" t="s">
        <v>69</v>
      </c>
      <c r="C31" s="6">
        <v>0.42748091603053401</v>
      </c>
      <c r="D31" s="6">
        <v>0.42201834862385301</v>
      </c>
      <c r="E31" s="6">
        <f t="shared" si="0"/>
        <v>1.2943909724526715E-2</v>
      </c>
      <c r="F31" s="6">
        <f t="shared" si="1"/>
        <v>1.2943909724526715E-2</v>
      </c>
      <c r="G31" s="5">
        <f t="shared" si="2"/>
        <v>5</v>
      </c>
      <c r="H31" s="6">
        <v>0.424448217317487</v>
      </c>
      <c r="I31" s="6">
        <f t="shared" si="3"/>
        <v>0.29450000000000021</v>
      </c>
      <c r="J31" s="5">
        <f t="shared" si="4"/>
        <v>8</v>
      </c>
      <c r="K31" s="18">
        <f t="shared" si="5"/>
        <v>3.8119814138731201E-3</v>
      </c>
      <c r="L31" s="33">
        <f t="shared" si="6"/>
        <v>5</v>
      </c>
      <c r="M31" s="42">
        <f t="shared" si="7"/>
        <v>1</v>
      </c>
      <c r="N31" s="4">
        <f t="shared" si="8"/>
        <v>3.8119814138731201E-3</v>
      </c>
    </row>
    <row r="32" spans="1:14" x14ac:dyDescent="0.25">
      <c r="A32" s="5">
        <v>20</v>
      </c>
      <c r="B32" s="5" t="s">
        <v>70</v>
      </c>
      <c r="C32" s="6">
        <v>0.40512820512820502</v>
      </c>
      <c r="D32" s="6">
        <v>0.39130434782608697</v>
      </c>
      <c r="E32" s="6">
        <f t="shared" si="0"/>
        <v>3.5327635327635012E-2</v>
      </c>
      <c r="F32" s="6">
        <f t="shared" si="1"/>
        <v>3.5327635327635012E-2</v>
      </c>
      <c r="G32" s="5">
        <f t="shared" si="2"/>
        <v>11</v>
      </c>
      <c r="H32" s="6">
        <v>0.39764705882352902</v>
      </c>
      <c r="I32" s="6">
        <f t="shared" si="3"/>
        <v>0.3143491124260358</v>
      </c>
      <c r="J32" s="5">
        <f t="shared" si="4"/>
        <v>14</v>
      </c>
      <c r="K32" s="18">
        <f t="shared" si="5"/>
        <v>1.1105210809352733E-2</v>
      </c>
      <c r="L32" s="33">
        <f t="shared" si="6"/>
        <v>11</v>
      </c>
      <c r="M32" s="42">
        <f t="shared" si="7"/>
        <v>1</v>
      </c>
      <c r="N32" s="4">
        <f t="shared" si="8"/>
        <v>1.1105210809352733E-2</v>
      </c>
    </row>
    <row r="33" spans="1:14" x14ac:dyDescent="0.25">
      <c r="A33" s="5">
        <v>23</v>
      </c>
      <c r="B33" s="5" t="s">
        <v>71</v>
      </c>
      <c r="C33" s="6">
        <v>0.46007604562737597</v>
      </c>
      <c r="D33" s="6">
        <v>0.403954802259887</v>
      </c>
      <c r="E33" s="6">
        <f t="shared" si="0"/>
        <v>0.13892951155308458</v>
      </c>
      <c r="F33" s="6">
        <f t="shared" si="1"/>
        <v>0.13892951155308458</v>
      </c>
      <c r="G33" s="5">
        <f t="shared" si="2"/>
        <v>26</v>
      </c>
      <c r="H33" s="6">
        <v>0.427876823338736</v>
      </c>
      <c r="I33" s="6">
        <f t="shared" si="3"/>
        <v>0.29214015151515138</v>
      </c>
      <c r="J33" s="5">
        <f t="shared" si="4"/>
        <v>7</v>
      </c>
      <c r="K33" s="18">
        <f t="shared" si="5"/>
        <v>4.0586888555044102E-2</v>
      </c>
      <c r="L33" s="33">
        <f t="shared" si="6"/>
        <v>25</v>
      </c>
      <c r="M33" s="42">
        <f t="shared" si="7"/>
        <v>1</v>
      </c>
      <c r="N33" s="4">
        <f t="shared" si="8"/>
        <v>4.0586888555044102E-2</v>
      </c>
    </row>
    <row r="34" spans="1:14" x14ac:dyDescent="0.25">
      <c r="A34" s="5">
        <v>25</v>
      </c>
      <c r="B34" s="5" t="s">
        <v>72</v>
      </c>
      <c r="C34" s="6">
        <v>0.37137681159420299</v>
      </c>
      <c r="D34" s="6">
        <v>0.35876840696117801</v>
      </c>
      <c r="E34" s="6">
        <f t="shared" si="0"/>
        <v>3.5143575600259935E-2</v>
      </c>
      <c r="F34" s="6">
        <f t="shared" si="1"/>
        <v>3.5143575600259935E-2</v>
      </c>
      <c r="G34" s="5">
        <f t="shared" si="2"/>
        <v>10</v>
      </c>
      <c r="H34" s="6">
        <v>0.36412625096227902</v>
      </c>
      <c r="I34" s="6">
        <f t="shared" si="3"/>
        <v>0.34328752642706101</v>
      </c>
      <c r="J34" s="5">
        <f t="shared" si="4"/>
        <v>25</v>
      </c>
      <c r="K34" s="18">
        <f t="shared" si="5"/>
        <v>1.2064351137615649E-2</v>
      </c>
      <c r="L34" s="33">
        <f t="shared" si="6"/>
        <v>12</v>
      </c>
      <c r="M34" s="42">
        <f t="shared" si="7"/>
        <v>1</v>
      </c>
      <c r="N34" s="4">
        <f t="shared" si="8"/>
        <v>1.2064351137615649E-2</v>
      </c>
    </row>
    <row r="35" spans="1:14" x14ac:dyDescent="0.25">
      <c r="A35" s="5">
        <v>27</v>
      </c>
      <c r="B35" s="5" t="s">
        <v>73</v>
      </c>
      <c r="C35" s="6">
        <v>0.63529411764705901</v>
      </c>
      <c r="D35" s="6">
        <v>0.71578947368421098</v>
      </c>
      <c r="E35" s="6">
        <f t="shared" si="0"/>
        <v>-0.11245674740484458</v>
      </c>
      <c r="F35" s="6">
        <f t="shared" si="1"/>
        <v>0.11245674740484458</v>
      </c>
      <c r="G35" s="5">
        <f t="shared" si="2"/>
        <v>23</v>
      </c>
      <c r="H35" s="6">
        <v>0.67777777777777803</v>
      </c>
      <c r="I35" s="6">
        <f t="shared" si="3"/>
        <v>0.18442622950819665</v>
      </c>
      <c r="J35" s="5">
        <f t="shared" si="4"/>
        <v>1</v>
      </c>
      <c r="K35" s="18">
        <f t="shared" si="5"/>
        <v>2.0739973906631164E-2</v>
      </c>
      <c r="L35" s="33">
        <f t="shared" si="6"/>
        <v>18</v>
      </c>
      <c r="M35" s="42">
        <f t="shared" si="7"/>
        <v>-1</v>
      </c>
      <c r="N35" s="4">
        <f t="shared" si="8"/>
        <v>-2.0739973906631164E-2</v>
      </c>
    </row>
    <row r="36" spans="1:14" x14ac:dyDescent="0.25">
      <c r="A36" s="5">
        <v>41</v>
      </c>
      <c r="B36" s="5" t="s">
        <v>74</v>
      </c>
      <c r="C36" s="6">
        <v>0.39864864864864902</v>
      </c>
      <c r="D36" s="6">
        <v>0.43162393162393198</v>
      </c>
      <c r="E36" s="6">
        <f t="shared" si="0"/>
        <v>-7.6398180358576304E-2</v>
      </c>
      <c r="F36" s="6">
        <f t="shared" si="1"/>
        <v>7.6398180358576304E-2</v>
      </c>
      <c r="G36" s="5">
        <f t="shared" si="2"/>
        <v>20</v>
      </c>
      <c r="H36" s="6">
        <v>0.41884816753926701</v>
      </c>
      <c r="I36" s="6">
        <f t="shared" si="3"/>
        <v>0.29843750000000002</v>
      </c>
      <c r="J36" s="5">
        <f t="shared" si="4"/>
        <v>9</v>
      </c>
      <c r="K36" s="18">
        <f t="shared" si="5"/>
        <v>2.2800081950762618E-2</v>
      </c>
      <c r="L36" s="33">
        <f t="shared" si="6"/>
        <v>19</v>
      </c>
      <c r="M36" s="42">
        <f t="shared" si="7"/>
        <v>-1</v>
      </c>
      <c r="N36" s="4">
        <f t="shared" si="8"/>
        <v>-2.2800081950762618E-2</v>
      </c>
    </row>
    <row r="37" spans="1:14" x14ac:dyDescent="0.25">
      <c r="A37" s="5">
        <v>44</v>
      </c>
      <c r="B37" s="5" t="s">
        <v>75</v>
      </c>
      <c r="C37" s="6">
        <v>0.30813953488372098</v>
      </c>
      <c r="D37" s="6">
        <v>0.267123287671233</v>
      </c>
      <c r="E37" s="6">
        <f t="shared" si="0"/>
        <v>0.15354800238521132</v>
      </c>
      <c r="F37" s="6">
        <f t="shared" si="1"/>
        <v>0.15354800238521132</v>
      </c>
      <c r="G37" s="5">
        <f t="shared" si="2"/>
        <v>29</v>
      </c>
      <c r="H37" s="6">
        <v>0.28930817610062898</v>
      </c>
      <c r="I37" s="6">
        <f t="shared" si="3"/>
        <v>0.43206521739130427</v>
      </c>
      <c r="J37" s="5">
        <f t="shared" si="4"/>
        <v>29</v>
      </c>
      <c r="K37" s="18">
        <f t="shared" si="5"/>
        <v>6.6342751030566832E-2</v>
      </c>
      <c r="L37" s="33">
        <f t="shared" si="6"/>
        <v>30</v>
      </c>
      <c r="M37" s="42">
        <f t="shared" si="7"/>
        <v>1</v>
      </c>
      <c r="N37" s="4">
        <f t="shared" si="8"/>
        <v>6.6342751030566832E-2</v>
      </c>
    </row>
    <row r="38" spans="1:14" x14ac:dyDescent="0.25">
      <c r="A38" s="5">
        <v>47</v>
      </c>
      <c r="B38" s="5" t="s">
        <v>76</v>
      </c>
      <c r="C38" s="6">
        <v>0.44086021505376299</v>
      </c>
      <c r="D38" s="6">
        <v>0.44081632653061198</v>
      </c>
      <c r="E38" s="6">
        <f t="shared" si="0"/>
        <v>9.9561927518505025E-5</v>
      </c>
      <c r="F38" s="6">
        <f t="shared" si="1"/>
        <v>9.9561927518505025E-5</v>
      </c>
      <c r="G38" s="5">
        <f t="shared" si="2"/>
        <v>1</v>
      </c>
      <c r="H38" s="6">
        <v>0.44083526682134599</v>
      </c>
      <c r="I38" s="6">
        <f t="shared" si="3"/>
        <v>0.28355263157894717</v>
      </c>
      <c r="J38" s="5">
        <f t="shared" si="4"/>
        <v>3</v>
      </c>
      <c r="K38" s="18">
        <f t="shared" si="5"/>
        <v>2.8231046552944498E-5</v>
      </c>
      <c r="L38" s="33">
        <f t="shared" si="6"/>
        <v>1</v>
      </c>
      <c r="M38" s="42">
        <f t="shared" si="7"/>
        <v>1</v>
      </c>
      <c r="N38" s="4">
        <f t="shared" si="8"/>
        <v>2.8231046552944498E-5</v>
      </c>
    </row>
    <row r="39" spans="1:14" x14ac:dyDescent="0.25">
      <c r="A39" s="5">
        <v>50</v>
      </c>
      <c r="B39" s="5" t="s">
        <v>77</v>
      </c>
      <c r="C39" s="6">
        <v>0.36144578313253001</v>
      </c>
      <c r="D39" s="6">
        <v>0.375565610859729</v>
      </c>
      <c r="E39" s="6">
        <f t="shared" si="0"/>
        <v>-3.759616780374668E-2</v>
      </c>
      <c r="F39" s="6">
        <f t="shared" si="1"/>
        <v>3.759616780374668E-2</v>
      </c>
      <c r="G39" s="5">
        <f t="shared" si="2"/>
        <v>13</v>
      </c>
      <c r="H39" s="6">
        <v>0.36950904392764899</v>
      </c>
      <c r="I39" s="6">
        <f t="shared" si="3"/>
        <v>0.33828671328671289</v>
      </c>
      <c r="J39" s="5">
        <f t="shared" si="4"/>
        <v>23</v>
      </c>
      <c r="K39" s="18">
        <f t="shared" si="5"/>
        <v>1.2718284038505199E-2</v>
      </c>
      <c r="L39" s="33">
        <f t="shared" si="6"/>
        <v>14</v>
      </c>
      <c r="M39" s="42">
        <f t="shared" si="7"/>
        <v>-1</v>
      </c>
      <c r="N39" s="4">
        <f t="shared" si="8"/>
        <v>-1.2718284038505199E-2</v>
      </c>
    </row>
    <row r="40" spans="1:14" x14ac:dyDescent="0.25">
      <c r="A40" s="5">
        <v>52</v>
      </c>
      <c r="B40" s="5" t="s">
        <v>78</v>
      </c>
      <c r="C40" s="6">
        <v>0.41106719367588901</v>
      </c>
      <c r="D40" s="6">
        <v>0.45821325648415001</v>
      </c>
      <c r="E40" s="6">
        <f t="shared" si="0"/>
        <v>-0.10289109304695951</v>
      </c>
      <c r="F40" s="6">
        <f t="shared" si="1"/>
        <v>0.10289109304695951</v>
      </c>
      <c r="G40" s="5">
        <f t="shared" si="2"/>
        <v>22</v>
      </c>
      <c r="H40" s="6">
        <v>0.43833333333333302</v>
      </c>
      <c r="I40" s="6">
        <f t="shared" si="3"/>
        <v>0.28517110266159718</v>
      </c>
      <c r="J40" s="5">
        <f t="shared" si="4"/>
        <v>4</v>
      </c>
      <c r="K40" s="18">
        <f t="shared" si="5"/>
        <v>2.9341566458258438E-2</v>
      </c>
      <c r="L40" s="33">
        <f t="shared" si="6"/>
        <v>23</v>
      </c>
      <c r="M40" s="42">
        <f t="shared" si="7"/>
        <v>-1</v>
      </c>
      <c r="N40" s="4">
        <f t="shared" si="8"/>
        <v>-2.9341566458258438E-2</v>
      </c>
    </row>
    <row r="41" spans="1:14" x14ac:dyDescent="0.25">
      <c r="A41" s="5">
        <v>54</v>
      </c>
      <c r="B41" s="5" t="s">
        <v>79</v>
      </c>
      <c r="C41" s="6">
        <v>0.36771300448430499</v>
      </c>
      <c r="D41" s="6">
        <v>0.4</v>
      </c>
      <c r="E41" s="6">
        <f t="shared" si="0"/>
        <v>-8.0717488789237568E-2</v>
      </c>
      <c r="F41" s="6">
        <f t="shared" si="1"/>
        <v>8.0717488789237568E-2</v>
      </c>
      <c r="G41" s="5">
        <f t="shared" si="2"/>
        <v>21</v>
      </c>
      <c r="H41" s="6">
        <v>0.38596491228070201</v>
      </c>
      <c r="I41" s="6">
        <f t="shared" si="3"/>
        <v>0.32386363636363613</v>
      </c>
      <c r="J41" s="5">
        <f t="shared" si="4"/>
        <v>17</v>
      </c>
      <c r="K41" s="18">
        <f t="shared" si="5"/>
        <v>2.6141459437423513E-2</v>
      </c>
      <c r="L41" s="33">
        <f t="shared" si="6"/>
        <v>22</v>
      </c>
      <c r="M41" s="42">
        <f t="shared" si="7"/>
        <v>-1</v>
      </c>
      <c r="N41" s="4">
        <f t="shared" si="8"/>
        <v>-2.6141459437423513E-2</v>
      </c>
    </row>
    <row r="42" spans="1:14" x14ac:dyDescent="0.25">
      <c r="A42" s="5">
        <v>63</v>
      </c>
      <c r="B42" s="5" t="s">
        <v>80</v>
      </c>
      <c r="C42" s="6">
        <v>0.38613861386138598</v>
      </c>
      <c r="D42" s="6">
        <v>0.37037037037037002</v>
      </c>
      <c r="E42" s="6">
        <f t="shared" si="0"/>
        <v>4.2574257425743146E-2</v>
      </c>
      <c r="F42" s="6">
        <f t="shared" si="1"/>
        <v>4.2574257425743146E-2</v>
      </c>
      <c r="G42" s="5">
        <f t="shared" si="2"/>
        <v>14</v>
      </c>
      <c r="H42" s="6">
        <v>0.37799043062200999</v>
      </c>
      <c r="I42" s="6">
        <f t="shared" si="3"/>
        <v>0.33069620253164522</v>
      </c>
      <c r="J42" s="5">
        <f t="shared" si="4"/>
        <v>19</v>
      </c>
      <c r="K42" s="18">
        <f t="shared" si="5"/>
        <v>1.4079145256297956E-2</v>
      </c>
      <c r="L42" s="33">
        <f t="shared" si="6"/>
        <v>15</v>
      </c>
      <c r="M42" s="42">
        <f t="shared" si="7"/>
        <v>1</v>
      </c>
      <c r="N42" s="4">
        <f t="shared" si="8"/>
        <v>1.4079145256297956E-2</v>
      </c>
    </row>
    <row r="43" spans="1:14" x14ac:dyDescent="0.25">
      <c r="A43" s="5">
        <v>66</v>
      </c>
      <c r="B43" s="5" t="s">
        <v>81</v>
      </c>
      <c r="C43" s="6">
        <v>0.37654320987654299</v>
      </c>
      <c r="D43" s="6">
        <v>0.36702127659574502</v>
      </c>
      <c r="E43" s="6">
        <f t="shared" si="0"/>
        <v>2.5943818214348092E-2</v>
      </c>
      <c r="F43" s="6">
        <f t="shared" si="1"/>
        <v>2.5943818214348092E-2</v>
      </c>
      <c r="G43" s="5">
        <f t="shared" si="2"/>
        <v>7</v>
      </c>
      <c r="H43" s="6">
        <v>0.371428571428571</v>
      </c>
      <c r="I43" s="6">
        <f t="shared" si="3"/>
        <v>0.33653846153846195</v>
      </c>
      <c r="J43" s="5">
        <f t="shared" si="4"/>
        <v>21</v>
      </c>
      <c r="K43" s="18">
        <f t="shared" si="5"/>
        <v>8.7310926682902332E-3</v>
      </c>
      <c r="L43" s="33">
        <f t="shared" si="6"/>
        <v>8</v>
      </c>
      <c r="M43" s="42">
        <f t="shared" si="7"/>
        <v>1</v>
      </c>
      <c r="N43" s="4">
        <f t="shared" si="8"/>
        <v>8.7310926682902332E-3</v>
      </c>
    </row>
    <row r="44" spans="1:14" x14ac:dyDescent="0.25">
      <c r="A44" s="5">
        <v>68</v>
      </c>
      <c r="B44" s="5" t="s">
        <v>82</v>
      </c>
      <c r="C44" s="6">
        <v>0.40730337078651702</v>
      </c>
      <c r="D44" s="6">
        <v>0.384787472035794</v>
      </c>
      <c r="E44" s="6">
        <f t="shared" si="0"/>
        <v>5.8515155474262753E-2</v>
      </c>
      <c r="F44" s="6">
        <f t="shared" si="1"/>
        <v>5.8515155474262753E-2</v>
      </c>
      <c r="G44" s="5">
        <f t="shared" si="2"/>
        <v>17</v>
      </c>
      <c r="H44" s="6">
        <v>0.394769613947696</v>
      </c>
      <c r="I44" s="6">
        <f t="shared" si="3"/>
        <v>0.31664037854889604</v>
      </c>
      <c r="J44" s="5">
        <f t="shared" si="4"/>
        <v>15</v>
      </c>
      <c r="K44" s="18">
        <f t="shared" si="5"/>
        <v>1.8528260980218064E-2</v>
      </c>
      <c r="L44" s="33">
        <f t="shared" si="6"/>
        <v>17</v>
      </c>
      <c r="M44" s="42">
        <f t="shared" si="7"/>
        <v>1</v>
      </c>
      <c r="N44" s="4">
        <f t="shared" si="8"/>
        <v>1.8528260980218064E-2</v>
      </c>
    </row>
    <row r="45" spans="1:14" x14ac:dyDescent="0.25">
      <c r="A45" s="5">
        <v>70</v>
      </c>
      <c r="B45" s="5" t="s">
        <v>83</v>
      </c>
      <c r="C45" s="6">
        <v>0.452380952380952</v>
      </c>
      <c r="D45" s="6">
        <v>0.48192771084337299</v>
      </c>
      <c r="E45" s="6">
        <f t="shared" si="0"/>
        <v>-6.1309523809523633E-2</v>
      </c>
      <c r="F45" s="6">
        <f t="shared" si="1"/>
        <v>6.1309523809523633E-2</v>
      </c>
      <c r="G45" s="5">
        <f t="shared" si="2"/>
        <v>18</v>
      </c>
      <c r="H45" s="6">
        <v>0.46917808219178098</v>
      </c>
      <c r="I45" s="6">
        <f t="shared" si="3"/>
        <v>0.26642335766423347</v>
      </c>
      <c r="J45" s="5">
        <f t="shared" si="4"/>
        <v>2</v>
      </c>
      <c r="K45" s="18">
        <f t="shared" si="5"/>
        <v>1.6334289190128554E-2</v>
      </c>
      <c r="L45" s="33">
        <f t="shared" si="6"/>
        <v>16</v>
      </c>
      <c r="M45" s="42">
        <f t="shared" si="7"/>
        <v>-1</v>
      </c>
      <c r="N45" s="4">
        <f t="shared" si="8"/>
        <v>-1.6334289190128554E-2</v>
      </c>
    </row>
    <row r="46" spans="1:14" x14ac:dyDescent="0.25">
      <c r="A46" s="5">
        <v>73</v>
      </c>
      <c r="B46" s="5" t="s">
        <v>84</v>
      </c>
      <c r="C46" s="6">
        <v>0.44221105527638199</v>
      </c>
      <c r="D46" s="6">
        <v>0.397306397306397</v>
      </c>
      <c r="E46" s="6">
        <f t="shared" si="0"/>
        <v>0.11302274082275893</v>
      </c>
      <c r="F46" s="6">
        <f t="shared" si="1"/>
        <v>0.11302274082275893</v>
      </c>
      <c r="G46" s="5">
        <f t="shared" si="2"/>
        <v>24</v>
      </c>
      <c r="H46" s="6">
        <v>0.41532258064516098</v>
      </c>
      <c r="I46" s="6">
        <f t="shared" si="3"/>
        <v>0.30097087378640797</v>
      </c>
      <c r="J46" s="5">
        <f t="shared" si="4"/>
        <v>10</v>
      </c>
      <c r="K46" s="18">
        <f t="shared" si="5"/>
        <v>3.4016553063160475E-2</v>
      </c>
      <c r="L46" s="33">
        <f t="shared" si="6"/>
        <v>24</v>
      </c>
      <c r="M46" s="42">
        <f t="shared" si="7"/>
        <v>1</v>
      </c>
      <c r="N46" s="4">
        <f t="shared" si="8"/>
        <v>3.4016553063160475E-2</v>
      </c>
    </row>
    <row r="47" spans="1:14" x14ac:dyDescent="0.25">
      <c r="A47" s="5">
        <v>76</v>
      </c>
      <c r="B47" s="5" t="s">
        <v>85</v>
      </c>
      <c r="C47" s="6">
        <v>0.32539682539682502</v>
      </c>
      <c r="D47" s="6">
        <v>0.39342265529841702</v>
      </c>
      <c r="E47" s="6">
        <f t="shared" si="0"/>
        <v>-0.17290775959506802</v>
      </c>
      <c r="F47" s="6">
        <f t="shared" si="1"/>
        <v>0.17290775959506802</v>
      </c>
      <c r="G47" s="5">
        <f t="shared" si="2"/>
        <v>30</v>
      </c>
      <c r="H47" s="6">
        <v>0.36081166772352602</v>
      </c>
      <c r="I47" s="6">
        <f t="shared" si="3"/>
        <v>0.34644112478031602</v>
      </c>
      <c r="J47" s="5">
        <f t="shared" si="4"/>
        <v>26</v>
      </c>
      <c r="K47" s="18">
        <f t="shared" si="5"/>
        <v>5.9902358717359841E-2</v>
      </c>
      <c r="L47" s="33">
        <f t="shared" si="6"/>
        <v>29</v>
      </c>
      <c r="M47" s="42">
        <f t="shared" si="7"/>
        <v>-1</v>
      </c>
      <c r="N47" s="4">
        <f t="shared" si="8"/>
        <v>-5.9902358717359841E-2</v>
      </c>
    </row>
    <row r="48" spans="1:14" x14ac:dyDescent="0.25">
      <c r="A48" s="5">
        <v>81</v>
      </c>
      <c r="B48" s="5" t="s">
        <v>86</v>
      </c>
      <c r="C48" s="6">
        <v>0.36206896551724099</v>
      </c>
      <c r="D48" s="6">
        <v>0.33928571428571402</v>
      </c>
      <c r="E48" s="6">
        <f t="shared" si="0"/>
        <v>6.7150635208711118E-2</v>
      </c>
      <c r="F48" s="6">
        <f t="shared" si="1"/>
        <v>6.7150635208711118E-2</v>
      </c>
      <c r="G48" s="5">
        <f t="shared" si="2"/>
        <v>19</v>
      </c>
      <c r="H48" s="6">
        <v>0.35087719298245601</v>
      </c>
      <c r="I48" s="6">
        <f t="shared" si="3"/>
        <v>0.35625000000000012</v>
      </c>
      <c r="J48" s="5">
        <f t="shared" si="4"/>
        <v>27</v>
      </c>
      <c r="K48" s="18">
        <f t="shared" si="5"/>
        <v>2.3922413793103343E-2</v>
      </c>
      <c r="L48" s="33">
        <f t="shared" si="6"/>
        <v>21</v>
      </c>
      <c r="M48" s="42">
        <f t="shared" si="7"/>
        <v>1</v>
      </c>
      <c r="N48" s="4">
        <f t="shared" si="8"/>
        <v>2.3922413793103343E-2</v>
      </c>
    </row>
    <row r="49" spans="1:25" x14ac:dyDescent="0.25">
      <c r="A49" s="5">
        <v>85</v>
      </c>
      <c r="B49" s="5" t="s">
        <v>87</v>
      </c>
      <c r="C49" s="6">
        <v>0.376811594202899</v>
      </c>
      <c r="D49" s="6">
        <v>0.36956521739130399</v>
      </c>
      <c r="E49" s="6">
        <f t="shared" si="0"/>
        <v>1.9607843137257112E-2</v>
      </c>
      <c r="F49" s="6">
        <f t="shared" si="1"/>
        <v>1.9607843137257112E-2</v>
      </c>
      <c r="G49" s="5">
        <f t="shared" si="2"/>
        <v>6</v>
      </c>
      <c r="H49" s="6">
        <v>0.37267080745341602</v>
      </c>
      <c r="I49" s="6">
        <f t="shared" si="3"/>
        <v>0.33541666666666681</v>
      </c>
      <c r="J49" s="5">
        <f t="shared" si="4"/>
        <v>20</v>
      </c>
      <c r="K49" s="18">
        <f t="shared" si="5"/>
        <v>6.5767973856216593E-3</v>
      </c>
      <c r="L49" s="33">
        <f t="shared" si="6"/>
        <v>6</v>
      </c>
      <c r="M49" s="42">
        <f t="shared" si="7"/>
        <v>1</v>
      </c>
      <c r="N49" s="4">
        <f t="shared" si="8"/>
        <v>6.5767973856216593E-3</v>
      </c>
    </row>
    <row r="50" spans="1:25" x14ac:dyDescent="0.25">
      <c r="A50" s="5">
        <v>86</v>
      </c>
      <c r="B50" s="5" t="s">
        <v>88</v>
      </c>
      <c r="C50" s="6">
        <v>0.26984126984126999</v>
      </c>
      <c r="D50" s="6">
        <v>0.26881720430107497</v>
      </c>
      <c r="E50" s="6">
        <f t="shared" si="0"/>
        <v>3.8095238095254723E-3</v>
      </c>
      <c r="F50" s="6">
        <f t="shared" si="1"/>
        <v>3.8095238095254723E-3</v>
      </c>
      <c r="G50" s="5">
        <f t="shared" si="2"/>
        <v>3</v>
      </c>
      <c r="H50" s="6">
        <v>0.269230769230769</v>
      </c>
      <c r="I50" s="6">
        <f t="shared" si="3"/>
        <v>0.46428571428571469</v>
      </c>
      <c r="J50" s="5">
        <f t="shared" si="4"/>
        <v>30</v>
      </c>
      <c r="K50" s="18">
        <f t="shared" si="5"/>
        <v>1.7687074829939708E-3</v>
      </c>
      <c r="L50" s="33">
        <f t="shared" si="6"/>
        <v>3</v>
      </c>
      <c r="M50" s="42">
        <f t="shared" si="7"/>
        <v>1</v>
      </c>
      <c r="N50" s="4">
        <f t="shared" si="8"/>
        <v>1.7687074829939708E-3</v>
      </c>
    </row>
    <row r="51" spans="1:25" x14ac:dyDescent="0.25">
      <c r="A51" s="12">
        <v>88</v>
      </c>
      <c r="B51" s="13" t="s">
        <v>116</v>
      </c>
      <c r="C51" s="6">
        <v>0.42857142857142899</v>
      </c>
      <c r="D51" s="6">
        <v>0.44444444444444398</v>
      </c>
      <c r="E51" s="6">
        <f t="shared" si="0"/>
        <v>-3.5714285714283749E-2</v>
      </c>
      <c r="F51" s="6">
        <f t="shared" si="1"/>
        <v>3.5714285714283749E-2</v>
      </c>
      <c r="G51" s="5">
        <f t="shared" si="2"/>
        <v>12</v>
      </c>
      <c r="H51" s="6">
        <v>0.4375</v>
      </c>
      <c r="I51" s="6">
        <f t="shared" si="3"/>
        <v>0.2857142857142857</v>
      </c>
      <c r="J51" s="5">
        <f t="shared" si="4"/>
        <v>5</v>
      </c>
      <c r="K51" s="18">
        <f>I51*F51</f>
        <v>1.0204081632652498E-2</v>
      </c>
      <c r="L51" s="33">
        <f t="shared" si="6"/>
        <v>9</v>
      </c>
      <c r="M51" s="42">
        <f t="shared" si="7"/>
        <v>-1</v>
      </c>
      <c r="N51" s="4">
        <f t="shared" si="8"/>
        <v>-1.0204081632652498E-2</v>
      </c>
    </row>
    <row r="52" spans="1:25" x14ac:dyDescent="0.25">
      <c r="A52" s="5">
        <v>91</v>
      </c>
      <c r="B52" s="5" t="s">
        <v>90</v>
      </c>
      <c r="C52" s="6">
        <v>0.4</v>
      </c>
      <c r="D52" s="6">
        <v>0.35294117647058798</v>
      </c>
      <c r="E52" s="6">
        <f t="shared" si="0"/>
        <v>0.13333333333333422</v>
      </c>
      <c r="F52" s="6">
        <f t="shared" si="1"/>
        <v>0.13333333333333422</v>
      </c>
      <c r="G52" s="5">
        <f t="shared" si="2"/>
        <v>25</v>
      </c>
      <c r="H52" s="6">
        <v>0.37037037037037002</v>
      </c>
      <c r="I52" s="6">
        <f t="shared" si="3"/>
        <v>0.3375000000000003</v>
      </c>
      <c r="J52" s="5">
        <f t="shared" si="4"/>
        <v>22</v>
      </c>
      <c r="K52" s="18">
        <f t="shared" si="5"/>
        <v>4.5000000000000338E-2</v>
      </c>
      <c r="L52" s="33">
        <f t="shared" si="6"/>
        <v>27</v>
      </c>
      <c r="M52" s="42">
        <f t="shared" si="7"/>
        <v>1</v>
      </c>
      <c r="N52" s="4">
        <f t="shared" si="8"/>
        <v>4.5000000000000338E-2</v>
      </c>
    </row>
    <row r="53" spans="1:25" x14ac:dyDescent="0.25">
      <c r="A53" s="5">
        <v>94</v>
      </c>
      <c r="B53" s="5" t="s">
        <v>91</v>
      </c>
      <c r="C53" s="6">
        <v>0.25</v>
      </c>
      <c r="D53" s="6">
        <v>9.0909090909090898E-2</v>
      </c>
      <c r="E53" s="6">
        <f t="shared" si="0"/>
        <v>1.7500000000000004</v>
      </c>
      <c r="F53" s="6">
        <f t="shared" si="1"/>
        <v>1.7500000000000004</v>
      </c>
      <c r="G53" s="5">
        <f t="shared" si="2"/>
        <v>33</v>
      </c>
      <c r="H53" s="6">
        <v>0.133333333333333</v>
      </c>
      <c r="I53" s="6">
        <f t="shared" si="3"/>
        <v>0.93750000000000233</v>
      </c>
      <c r="J53" s="5">
        <f t="shared" si="4"/>
        <v>32</v>
      </c>
      <c r="K53" s="18">
        <f t="shared" si="5"/>
        <v>1.6406250000000044</v>
      </c>
      <c r="L53" s="33">
        <f t="shared" si="6"/>
        <v>33</v>
      </c>
      <c r="M53" s="42">
        <f t="shared" si="7"/>
        <v>1</v>
      </c>
      <c r="N53" s="4">
        <f t="shared" si="8"/>
        <v>1.6406250000000044</v>
      </c>
    </row>
    <row r="54" spans="1:25" x14ac:dyDescent="0.25">
      <c r="A54" s="5">
        <v>95</v>
      </c>
      <c r="B54" s="5" t="s">
        <v>92</v>
      </c>
      <c r="C54" s="6">
        <v>0.33333333333333298</v>
      </c>
      <c r="D54" s="6">
        <v>0.38888888888888901</v>
      </c>
      <c r="E54" s="6">
        <f t="shared" si="0"/>
        <v>-0.14285714285714401</v>
      </c>
      <c r="F54" s="6">
        <f t="shared" si="1"/>
        <v>0.14285714285714401</v>
      </c>
      <c r="G54" s="5">
        <f t="shared" si="2"/>
        <v>28</v>
      </c>
      <c r="H54" s="6">
        <v>0.36666666666666697</v>
      </c>
      <c r="I54" s="6">
        <f t="shared" si="3"/>
        <v>0.34090909090909061</v>
      </c>
      <c r="J54" s="5">
        <f t="shared" si="4"/>
        <v>24</v>
      </c>
      <c r="K54" s="18">
        <f t="shared" si="5"/>
        <v>4.8701298701299051E-2</v>
      </c>
      <c r="L54" s="33">
        <f t="shared" si="6"/>
        <v>28</v>
      </c>
      <c r="M54" s="42">
        <f t="shared" si="7"/>
        <v>-1</v>
      </c>
      <c r="N54" s="4">
        <f t="shared" si="8"/>
        <v>-4.8701298701299051E-2</v>
      </c>
    </row>
    <row r="55" spans="1:25" x14ac:dyDescent="0.25">
      <c r="A55" s="5">
        <v>97</v>
      </c>
      <c r="B55" s="5" t="s">
        <v>93</v>
      </c>
      <c r="C55" s="6">
        <v>0.33333333333333298</v>
      </c>
      <c r="D55" s="6">
        <v>0.16666666666666699</v>
      </c>
      <c r="E55" s="6">
        <f t="shared" si="0"/>
        <v>0.999999999999994</v>
      </c>
      <c r="F55" s="6">
        <f t="shared" si="1"/>
        <v>0.999999999999994</v>
      </c>
      <c r="G55" s="5">
        <f t="shared" si="2"/>
        <v>32</v>
      </c>
      <c r="H55" s="6">
        <v>0.2</v>
      </c>
      <c r="I55" s="6">
        <f t="shared" si="3"/>
        <v>0.625</v>
      </c>
      <c r="J55" s="5">
        <f t="shared" si="4"/>
        <v>31</v>
      </c>
      <c r="K55" s="18">
        <f t="shared" si="5"/>
        <v>0.62499999999999623</v>
      </c>
      <c r="L55" s="33">
        <f t="shared" si="6"/>
        <v>32</v>
      </c>
      <c r="M55" s="42">
        <f t="shared" si="7"/>
        <v>1</v>
      </c>
      <c r="N55" s="4">
        <f t="shared" si="8"/>
        <v>0.62499999999999623</v>
      </c>
    </row>
    <row r="56" spans="1:25" x14ac:dyDescent="0.25">
      <c r="A56" s="5">
        <v>99</v>
      </c>
      <c r="B56" s="5" t="s">
        <v>94</v>
      </c>
      <c r="C56" s="6">
        <v>0.15384615384615399</v>
      </c>
      <c r="D56" s="6">
        <v>0.114285714285714</v>
      </c>
      <c r="E56" s="6">
        <f>(C56-D56)/D56</f>
        <v>0.34615384615385075</v>
      </c>
      <c r="F56" s="6">
        <f t="shared" si="1"/>
        <v>0.34615384615385075</v>
      </c>
      <c r="G56" s="5">
        <f t="shared" si="2"/>
        <v>31</v>
      </c>
      <c r="H56" s="6">
        <v>0.125</v>
      </c>
      <c r="I56" s="6">
        <f t="shared" si="3"/>
        <v>1</v>
      </c>
      <c r="J56" s="5">
        <f t="shared" si="4"/>
        <v>33</v>
      </c>
      <c r="K56" s="18">
        <f t="shared" si="5"/>
        <v>0.34615384615385075</v>
      </c>
      <c r="L56" s="33">
        <f t="shared" si="6"/>
        <v>31</v>
      </c>
      <c r="M56" s="42">
        <f t="shared" si="7"/>
        <v>1</v>
      </c>
      <c r="N56" s="4">
        <f t="shared" si="8"/>
        <v>0.34615384615385075</v>
      </c>
    </row>
    <row r="57" spans="1:25" customFormat="1" ht="13.35" customHeight="1" x14ac:dyDescent="0.25">
      <c r="A57" s="25" t="s">
        <v>95</v>
      </c>
      <c r="B57" s="25"/>
      <c r="C57" s="25"/>
      <c r="D57" s="25"/>
      <c r="E57" s="25"/>
      <c r="F57" s="25"/>
      <c r="G57" s="25"/>
      <c r="H57" s="25"/>
      <c r="I57" s="25"/>
      <c r="J57" s="25"/>
      <c r="K57" s="25"/>
      <c r="L57" s="34"/>
      <c r="M57" s="42"/>
      <c r="N57" s="4"/>
      <c r="O57" s="4"/>
      <c r="P57" s="4"/>
      <c r="Q57" s="4"/>
      <c r="R57" s="4"/>
      <c r="S57" s="4"/>
      <c r="T57" s="4"/>
      <c r="U57" s="4"/>
      <c r="V57" s="4"/>
      <c r="W57" s="4"/>
      <c r="X57" s="4"/>
      <c r="Y57" s="4"/>
    </row>
    <row r="58" spans="1:25" customFormat="1" ht="13.35" customHeight="1" x14ac:dyDescent="0.25">
      <c r="A58" s="26" t="s">
        <v>96</v>
      </c>
      <c r="B58" s="26"/>
      <c r="C58" s="16">
        <f>AVERAGE(C24:C56)</f>
        <v>0.38057712306051977</v>
      </c>
      <c r="D58" s="16">
        <f>AVERAGE(D24:D56)</f>
        <v>0.37345315429687942</v>
      </c>
      <c r="E58" s="16">
        <f>AVERAGE(E24:E56)</f>
        <v>9.0098084934753561E-2</v>
      </c>
      <c r="F58" s="16">
        <f>AVERAGE(F24:F56)</f>
        <v>0.15345864652772279</v>
      </c>
      <c r="G58" s="15" t="s">
        <v>97</v>
      </c>
      <c r="H58" s="16">
        <f>AVERAGE(H24:H56)</f>
        <v>0.37439989855783468</v>
      </c>
      <c r="I58" s="16">
        <f>AVERAGE(I24:I56)</f>
        <v>0.37171574391525913</v>
      </c>
      <c r="J58" s="15" t="s">
        <v>97</v>
      </c>
      <c r="K58" s="16">
        <f>AVERAGE(K24:K56)</f>
        <v>9.8375361690578714E-2</v>
      </c>
      <c r="L58" s="35" t="s">
        <v>97</v>
      </c>
      <c r="M58" s="42"/>
      <c r="N58" s="4"/>
      <c r="O58" s="4"/>
      <c r="P58" s="4"/>
      <c r="Q58" s="4"/>
      <c r="R58" s="4"/>
      <c r="S58" s="4"/>
      <c r="T58" s="4"/>
      <c r="U58" s="4"/>
      <c r="V58" s="4"/>
      <c r="W58" s="4"/>
      <c r="X58" s="4"/>
      <c r="Y58" s="4"/>
    </row>
    <row r="59" spans="1:25" customFormat="1" ht="13.35" customHeight="1" x14ac:dyDescent="0.25">
      <c r="A59" s="26" t="s">
        <v>98</v>
      </c>
      <c r="B59" s="26"/>
      <c r="C59" s="16">
        <f>_xlfn.STDEV.S(C24:C56)</f>
        <v>7.9170265091259476E-2</v>
      </c>
      <c r="D59" s="16">
        <f>_xlfn.STDEV.S(D24:D56)</f>
        <v>0.10928649146119607</v>
      </c>
      <c r="E59" s="16">
        <f>_xlfn.STDEV.S(E24:E56)</f>
        <v>0.35881080081632044</v>
      </c>
      <c r="F59" s="16">
        <f>_xlfn.STDEV.S(F24:F56)</f>
        <v>0.33590333861778732</v>
      </c>
      <c r="G59" s="15" t="s">
        <v>97</v>
      </c>
      <c r="H59" s="16">
        <f>_xlfn.STDEV.S(H24:H56)</f>
        <v>9.7900890943784194E-2</v>
      </c>
      <c r="I59" s="16">
        <f>_xlfn.STDEV.S(I24:I56)</f>
        <v>0.17018399911498711</v>
      </c>
      <c r="J59" s="15" t="s">
        <v>97</v>
      </c>
      <c r="K59" s="16">
        <f>_xlfn.STDEV.S(K24:K56)</f>
        <v>0.30131188766355721</v>
      </c>
      <c r="L59" s="35" t="s">
        <v>97</v>
      </c>
      <c r="M59" s="42"/>
      <c r="N59" s="4"/>
      <c r="O59" s="4"/>
      <c r="P59" s="4"/>
      <c r="Q59" s="4"/>
      <c r="R59" s="4"/>
      <c r="S59" s="4"/>
      <c r="T59" s="4"/>
      <c r="U59" s="4"/>
      <c r="V59" s="4"/>
      <c r="W59" s="4"/>
      <c r="X59" s="4"/>
      <c r="Y59" s="4"/>
    </row>
    <row r="60" spans="1:25" customFormat="1" ht="13.35" customHeight="1" x14ac:dyDescent="0.25">
      <c r="A60" s="26" t="s">
        <v>99</v>
      </c>
      <c r="B60" s="26"/>
      <c r="C60" s="16">
        <f>_xlfn.VAR.S(C24:C56)</f>
        <v>6.2679308746202977E-3</v>
      </c>
      <c r="D60" s="16">
        <f>_xlfn.VAR.S(D24:D56)</f>
        <v>1.1943537215898081E-2</v>
      </c>
      <c r="E60" s="16">
        <f>_xlfn.VAR.S(E24:E56)</f>
        <v>0.1287451907824492</v>
      </c>
      <c r="F60" s="16">
        <f>_xlfn.VAR.S(F24:F56)</f>
        <v>0.11283105289457587</v>
      </c>
      <c r="G60" s="15" t="s">
        <v>97</v>
      </c>
      <c r="H60" s="16">
        <f>_xlfn.VAR.S(H24:H56)</f>
        <v>9.5845844475867248E-3</v>
      </c>
      <c r="I60" s="16">
        <f>_xlfn.VAR.S(I24:I56)</f>
        <v>2.8962593554769933E-2</v>
      </c>
      <c r="J60" s="15" t="s">
        <v>97</v>
      </c>
      <c r="K60" s="16">
        <f>_xlfn.VAR.S(K24:K56)</f>
        <v>9.0788853647376128E-2</v>
      </c>
      <c r="L60" s="35" t="s">
        <v>97</v>
      </c>
      <c r="M60" s="42"/>
      <c r="N60" s="4"/>
      <c r="O60" s="4"/>
      <c r="P60" s="4"/>
      <c r="Q60" s="4"/>
      <c r="R60" s="4"/>
      <c r="S60" s="4"/>
      <c r="T60" s="4"/>
      <c r="U60" s="4"/>
      <c r="V60" s="4"/>
      <c r="W60" s="4"/>
      <c r="X60" s="4"/>
      <c r="Y60" s="4"/>
    </row>
    <row r="61" spans="1:25" customFormat="1" ht="13.35" customHeight="1" x14ac:dyDescent="0.25">
      <c r="A61" s="26" t="s">
        <v>100</v>
      </c>
      <c r="B61" s="26"/>
      <c r="C61" s="16">
        <f>MAX(C24:C56)</f>
        <v>0.63529411764705901</v>
      </c>
      <c r="D61" s="16">
        <f>MAX(D24:D56)</f>
        <v>0.71578947368421098</v>
      </c>
      <c r="E61" s="16">
        <f>MAX(E24:E56)</f>
        <v>1.7500000000000004</v>
      </c>
      <c r="F61" s="16">
        <f>MAX(F24:F56)</f>
        <v>1.7500000000000004</v>
      </c>
      <c r="G61" s="15" t="s">
        <v>97</v>
      </c>
      <c r="H61" s="16">
        <f>MAX(H24:H56)</f>
        <v>0.67777777777777803</v>
      </c>
      <c r="I61" s="16">
        <f>MAX(I24:I56)</f>
        <v>1</v>
      </c>
      <c r="J61" s="15" t="s">
        <v>97</v>
      </c>
      <c r="K61" s="16">
        <f>MAX(K24:K56)</f>
        <v>1.6406250000000044</v>
      </c>
      <c r="L61" s="35" t="s">
        <v>97</v>
      </c>
      <c r="M61" s="42"/>
      <c r="N61" s="4"/>
      <c r="O61" s="4"/>
      <c r="P61" s="4"/>
      <c r="Q61" s="4"/>
      <c r="R61" s="4"/>
      <c r="S61" s="4"/>
      <c r="T61" s="4"/>
      <c r="U61" s="4"/>
      <c r="V61" s="4"/>
      <c r="W61" s="4"/>
      <c r="X61" s="4"/>
      <c r="Y61" s="4"/>
    </row>
    <row r="62" spans="1:25" customFormat="1" ht="13.35" customHeight="1" x14ac:dyDescent="0.25">
      <c r="A62" s="26" t="s">
        <v>101</v>
      </c>
      <c r="B62" s="26"/>
      <c r="C62" s="16">
        <f>MIN(C24:C56)</f>
        <v>0.15384615384615399</v>
      </c>
      <c r="D62" s="16">
        <f>MIN(D24:D56)</f>
        <v>9.0909090909090898E-2</v>
      </c>
      <c r="E62" s="16">
        <f>MIN(E24:E56)</f>
        <v>-0.17290775959506802</v>
      </c>
      <c r="F62" s="16">
        <f>MIN(F24:F56)</f>
        <v>9.9561927518505025E-5</v>
      </c>
      <c r="G62" s="15" t="s">
        <v>97</v>
      </c>
      <c r="H62" s="16">
        <f>MIN(H24:H56)</f>
        <v>0.125</v>
      </c>
      <c r="I62" s="16">
        <f>MIN(I24:I56)</f>
        <v>0.18442622950819665</v>
      </c>
      <c r="J62" s="15" t="s">
        <v>97</v>
      </c>
      <c r="K62" s="16">
        <f>MIN(K24:K56)</f>
        <v>2.8231046552944498E-5</v>
      </c>
      <c r="L62" s="35" t="s">
        <v>97</v>
      </c>
      <c r="M62" s="42"/>
      <c r="N62" s="4"/>
      <c r="O62" s="4"/>
      <c r="P62" s="4"/>
      <c r="Q62" s="4"/>
      <c r="R62" s="4"/>
      <c r="S62" s="4"/>
      <c r="T62" s="4"/>
      <c r="U62" s="4"/>
      <c r="V62" s="4"/>
      <c r="W62" s="4"/>
      <c r="X62" s="4"/>
      <c r="Y62" s="4"/>
    </row>
    <row r="63" spans="1:25" ht="18.75" x14ac:dyDescent="0.25">
      <c r="A63" s="22" t="s">
        <v>102</v>
      </c>
      <c r="B63" s="22"/>
      <c r="C63" s="22"/>
      <c r="D63" s="22"/>
      <c r="E63" s="22"/>
      <c r="F63" s="22"/>
      <c r="G63" s="22"/>
      <c r="H63" s="22"/>
      <c r="I63" s="22"/>
      <c r="J63" s="22"/>
      <c r="K63" s="22"/>
      <c r="L63" s="27"/>
      <c r="M63" s="39"/>
    </row>
    <row r="64" spans="1:25" ht="43.7" customHeight="1" x14ac:dyDescent="0.25">
      <c r="A64" s="28"/>
      <c r="B64" s="28"/>
      <c r="C64" s="28"/>
      <c r="D64" s="28"/>
      <c r="E64" s="28"/>
      <c r="F64" s="28"/>
      <c r="G64" s="28"/>
      <c r="H64" s="28"/>
      <c r="I64" s="28"/>
      <c r="J64" s="28"/>
      <c r="K64" s="28"/>
      <c r="L64" s="28"/>
    </row>
  </sheetData>
  <mergeCells count="20">
    <mergeCell ref="A22:L22"/>
    <mergeCell ref="A14:L14"/>
    <mergeCell ref="B15:F15"/>
    <mergeCell ref="H15:L15"/>
    <mergeCell ref="B16:L16"/>
    <mergeCell ref="B17:L17"/>
    <mergeCell ref="B18:L18"/>
    <mergeCell ref="B19:L19"/>
    <mergeCell ref="B20:L20"/>
    <mergeCell ref="B21:D21"/>
    <mergeCell ref="F21:I21"/>
    <mergeCell ref="K21:L21"/>
    <mergeCell ref="A63:L63"/>
    <mergeCell ref="A64:L64"/>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A3E63-FD92-4559-BB2D-116D58FF7983}">
  <dimension ref="A14:Y64"/>
  <sheetViews>
    <sheetView zoomScale="80" zoomScaleNormal="80" workbookViewId="0"/>
  </sheetViews>
  <sheetFormatPr baseColWidth="10" defaultColWidth="10.625" defaultRowHeight="15" x14ac:dyDescent="0.25"/>
  <cols>
    <col min="1" max="1" width="16.125" style="7" customWidth="1"/>
    <col min="2" max="12" width="13.375" style="7" customWidth="1"/>
    <col min="13" max="16384" width="10.625" style="1"/>
  </cols>
  <sheetData>
    <row r="14" spans="1:13" ht="18.75" x14ac:dyDescent="0.25">
      <c r="A14" s="22" t="s">
        <v>35</v>
      </c>
      <c r="B14" s="22"/>
      <c r="C14" s="22"/>
      <c r="D14" s="22"/>
      <c r="E14" s="22"/>
      <c r="F14" s="22"/>
      <c r="G14" s="22"/>
      <c r="H14" s="22"/>
      <c r="I14" s="22"/>
      <c r="J14" s="22"/>
      <c r="K14" s="22"/>
      <c r="L14" s="27"/>
      <c r="M14" s="39"/>
    </row>
    <row r="15" spans="1:13" s="3" customFormat="1" ht="44.1" customHeight="1" x14ac:dyDescent="0.25">
      <c r="A15" s="2" t="s">
        <v>1</v>
      </c>
      <c r="B15" s="24" t="s">
        <v>9</v>
      </c>
      <c r="C15" s="24"/>
      <c r="D15" s="24"/>
      <c r="E15" s="24"/>
      <c r="F15" s="24"/>
      <c r="G15" s="2" t="s">
        <v>3</v>
      </c>
      <c r="H15" s="24" t="s">
        <v>25</v>
      </c>
      <c r="I15" s="24"/>
      <c r="J15" s="24"/>
      <c r="K15" s="24"/>
      <c r="L15" s="31"/>
      <c r="M15" s="41"/>
    </row>
    <row r="16" spans="1:13" s="3" customFormat="1" ht="44.1" customHeight="1" x14ac:dyDescent="0.25">
      <c r="A16" s="2" t="s">
        <v>5</v>
      </c>
      <c r="B16" s="24" t="s">
        <v>29</v>
      </c>
      <c r="C16" s="24"/>
      <c r="D16" s="24"/>
      <c r="E16" s="24"/>
      <c r="F16" s="24"/>
      <c r="G16" s="24"/>
      <c r="H16" s="24"/>
      <c r="I16" s="24"/>
      <c r="J16" s="24"/>
      <c r="K16" s="24"/>
      <c r="L16" s="31"/>
      <c r="M16" s="41"/>
    </row>
    <row r="17" spans="1:14" s="3" customFormat="1" ht="44.1" customHeight="1" x14ac:dyDescent="0.25">
      <c r="A17" s="2" t="s">
        <v>37</v>
      </c>
      <c r="B17" s="24" t="s">
        <v>117</v>
      </c>
      <c r="C17" s="24"/>
      <c r="D17" s="24"/>
      <c r="E17" s="24"/>
      <c r="F17" s="24"/>
      <c r="G17" s="24"/>
      <c r="H17" s="24"/>
      <c r="I17" s="24"/>
      <c r="J17" s="24"/>
      <c r="K17" s="24"/>
      <c r="L17" s="31"/>
      <c r="M17" s="41"/>
    </row>
    <row r="18" spans="1:14" s="3" customFormat="1" ht="44.1" customHeight="1" x14ac:dyDescent="0.25">
      <c r="A18" s="2" t="s">
        <v>39</v>
      </c>
      <c r="B18" s="24" t="s">
        <v>118</v>
      </c>
      <c r="C18" s="24"/>
      <c r="D18" s="24"/>
      <c r="E18" s="24"/>
      <c r="F18" s="24"/>
      <c r="G18" s="24"/>
      <c r="H18" s="24"/>
      <c r="I18" s="24"/>
      <c r="J18" s="24"/>
      <c r="K18" s="24"/>
      <c r="L18" s="31"/>
      <c r="M18" s="41"/>
    </row>
    <row r="19" spans="1:14" s="3" customFormat="1" ht="51" customHeight="1" x14ac:dyDescent="0.25">
      <c r="A19" s="2" t="s">
        <v>41</v>
      </c>
      <c r="B19" s="24"/>
      <c r="C19" s="24"/>
      <c r="D19" s="24"/>
      <c r="E19" s="24"/>
      <c r="F19" s="24"/>
      <c r="G19" s="24"/>
      <c r="H19" s="24"/>
      <c r="I19" s="24"/>
      <c r="J19" s="24"/>
      <c r="K19" s="24"/>
      <c r="L19" s="31"/>
      <c r="M19" s="41"/>
    </row>
    <row r="20" spans="1:14" s="3" customFormat="1" ht="44.1" customHeight="1" x14ac:dyDescent="0.25">
      <c r="A20" s="2" t="s">
        <v>42</v>
      </c>
      <c r="B20" s="24" t="s">
        <v>129</v>
      </c>
      <c r="C20" s="24"/>
      <c r="D20" s="24"/>
      <c r="E20" s="24"/>
      <c r="F20" s="24"/>
      <c r="G20" s="24"/>
      <c r="H20" s="24"/>
      <c r="I20" s="24"/>
      <c r="J20" s="24"/>
      <c r="K20" s="24"/>
      <c r="L20" s="31"/>
      <c r="M20" s="41"/>
    </row>
    <row r="21" spans="1:14" s="3" customFormat="1" ht="43.7" customHeight="1" x14ac:dyDescent="0.25">
      <c r="A21" s="21" t="s">
        <v>43</v>
      </c>
      <c r="B21" s="24" t="s">
        <v>44</v>
      </c>
      <c r="C21" s="24"/>
      <c r="D21" s="24"/>
      <c r="E21" s="21" t="s">
        <v>45</v>
      </c>
      <c r="F21" s="24" t="s">
        <v>119</v>
      </c>
      <c r="G21" s="24"/>
      <c r="H21" s="24"/>
      <c r="I21" s="24"/>
      <c r="J21" s="2" t="s">
        <v>47</v>
      </c>
      <c r="K21" s="24" t="s">
        <v>13</v>
      </c>
      <c r="L21" s="31"/>
      <c r="M21" s="41"/>
    </row>
    <row r="22" spans="1:14" ht="18.75" x14ac:dyDescent="0.25">
      <c r="A22" s="22" t="s">
        <v>48</v>
      </c>
      <c r="B22" s="22"/>
      <c r="C22" s="22"/>
      <c r="D22" s="22"/>
      <c r="E22" s="22"/>
      <c r="F22" s="22"/>
      <c r="G22" s="22"/>
      <c r="H22" s="22"/>
      <c r="I22" s="22"/>
      <c r="J22" s="22"/>
      <c r="K22" s="22"/>
      <c r="L22" s="27"/>
      <c r="M22" s="39"/>
    </row>
    <row r="23" spans="1:14" s="4" customFormat="1" ht="32.25" customHeight="1" x14ac:dyDescent="0.25">
      <c r="A23" s="2" t="s">
        <v>49</v>
      </c>
      <c r="B23" s="2" t="s">
        <v>50</v>
      </c>
      <c r="C23" s="2" t="s">
        <v>51</v>
      </c>
      <c r="D23" s="2" t="s">
        <v>52</v>
      </c>
      <c r="E23" s="2" t="s">
        <v>53</v>
      </c>
      <c r="F23" s="2" t="s">
        <v>54</v>
      </c>
      <c r="G23" s="2" t="s">
        <v>55</v>
      </c>
      <c r="H23" s="2" t="s">
        <v>56</v>
      </c>
      <c r="I23" s="2" t="s">
        <v>57</v>
      </c>
      <c r="J23" s="2" t="s">
        <v>58</v>
      </c>
      <c r="K23" s="2" t="s">
        <v>59</v>
      </c>
      <c r="L23" s="32" t="s">
        <v>60</v>
      </c>
      <c r="M23" s="42"/>
    </row>
    <row r="24" spans="1:14" x14ac:dyDescent="0.25">
      <c r="A24" s="5">
        <v>5</v>
      </c>
      <c r="B24" s="5" t="s">
        <v>62</v>
      </c>
      <c r="C24" s="6">
        <v>0.93820713664055699</v>
      </c>
      <c r="D24" s="6">
        <v>0.92284644194756504</v>
      </c>
      <c r="E24" s="6">
        <f>(C24-D24)/D24</f>
        <v>1.6644908616188527E-2</v>
      </c>
      <c r="F24" s="6">
        <f>ABS(E24)</f>
        <v>1.6644908616188527E-2</v>
      </c>
      <c r="G24" s="5">
        <f>RANK(F24,$F$24:$F$56,1)</f>
        <v>8</v>
      </c>
      <c r="H24" s="6">
        <v>0.92995169082125595</v>
      </c>
      <c r="I24" s="6">
        <f>MIN($H$24:$H$56)/H24</f>
        <v>0.61679000245037952</v>
      </c>
      <c r="J24" s="5">
        <f>RANK(I24,$I$24:$I$56,1)</f>
        <v>6</v>
      </c>
      <c r="K24" s="18">
        <f>I24*F24</f>
        <v>1.0266413226165266E-2</v>
      </c>
      <c r="L24" s="33">
        <f>RANK(K24,$K$24:$K$56,1)</f>
        <v>7</v>
      </c>
      <c r="M24" s="42">
        <f>IF(E24&gt;0,1,-1)</f>
        <v>1</v>
      </c>
      <c r="N24" s="4">
        <f>K24*M24</f>
        <v>1.0266413226165266E-2</v>
      </c>
    </row>
    <row r="25" spans="1:14" x14ac:dyDescent="0.25">
      <c r="A25" s="5">
        <v>8</v>
      </c>
      <c r="B25" s="5" t="s">
        <v>63</v>
      </c>
      <c r="C25" s="6">
        <v>0.57507082152974498</v>
      </c>
      <c r="D25" s="6">
        <v>0.57239819004524894</v>
      </c>
      <c r="E25" s="6">
        <f t="shared" ref="E25:E56" si="0">(C25-D25)/D25</f>
        <v>4.6691822772618472E-3</v>
      </c>
      <c r="F25" s="6">
        <f t="shared" ref="F25:F56" si="1">ABS(E25)</f>
        <v>4.6691822772618472E-3</v>
      </c>
      <c r="G25" s="5">
        <f t="shared" ref="G25:G56" si="2">RANK(F25,$F$24:$F$56,1)</f>
        <v>4</v>
      </c>
      <c r="H25" s="6">
        <v>0.57358490566037701</v>
      </c>
      <c r="I25" s="6">
        <f t="shared" ref="I25:I56" si="3">MIN($H$24:$H$56)/H25</f>
        <v>1</v>
      </c>
      <c r="J25" s="5">
        <f t="shared" ref="J25:J56" si="4">RANK(I25,$I$24:$I$56,1)</f>
        <v>33</v>
      </c>
      <c r="K25" s="18">
        <f t="shared" ref="K25:K56" si="5">I25*F25</f>
        <v>4.6691822772618472E-3</v>
      </c>
      <c r="L25" s="33">
        <f t="shared" ref="L25:L56" si="6">RANK(K25,$K$24:$K$56,1)</f>
        <v>4</v>
      </c>
      <c r="M25" s="42">
        <f t="shared" ref="M25:M56" si="7">IF(E25&gt;0,1,-1)</f>
        <v>1</v>
      </c>
      <c r="N25" s="4">
        <f t="shared" ref="N25:N56" si="8">K25*M25</f>
        <v>4.6691822772618472E-3</v>
      </c>
    </row>
    <row r="26" spans="1:14" x14ac:dyDescent="0.25">
      <c r="A26" s="5">
        <v>11</v>
      </c>
      <c r="B26" s="5" t="s">
        <v>64</v>
      </c>
      <c r="C26" s="6">
        <v>0.58799454297407905</v>
      </c>
      <c r="D26" s="6">
        <v>0.63595360824742297</v>
      </c>
      <c r="E26" s="6">
        <f t="shared" si="0"/>
        <v>-7.5412836174498218E-2</v>
      </c>
      <c r="F26" s="6">
        <f t="shared" si="1"/>
        <v>7.5412836174498218E-2</v>
      </c>
      <c r="G26" s="5">
        <f t="shared" si="2"/>
        <v>25</v>
      </c>
      <c r="H26" s="6">
        <v>0.61265738899933697</v>
      </c>
      <c r="I26" s="6">
        <f t="shared" si="3"/>
        <v>0.93622457830341743</v>
      </c>
      <c r="J26" s="5">
        <f t="shared" si="4"/>
        <v>32</v>
      </c>
      <c r="K26" s="18">
        <f t="shared" si="5"/>
        <v>7.0603350746134302E-2</v>
      </c>
      <c r="L26" s="33">
        <f t="shared" si="6"/>
        <v>29</v>
      </c>
      <c r="M26" s="42">
        <f t="shared" si="7"/>
        <v>-1</v>
      </c>
      <c r="N26" s="4">
        <f t="shared" si="8"/>
        <v>-7.0603350746134302E-2</v>
      </c>
    </row>
    <row r="27" spans="1:14" x14ac:dyDescent="0.25">
      <c r="A27" s="5">
        <v>13</v>
      </c>
      <c r="B27" s="5" t="s">
        <v>65</v>
      </c>
      <c r="C27" s="6">
        <v>0.72916666666666696</v>
      </c>
      <c r="D27" s="6">
        <v>0.8</v>
      </c>
      <c r="E27" s="6">
        <f t="shared" si="0"/>
        <v>-8.8541666666666352E-2</v>
      </c>
      <c r="F27" s="6">
        <f t="shared" si="1"/>
        <v>8.8541666666666352E-2</v>
      </c>
      <c r="G27" s="5">
        <f t="shared" si="2"/>
        <v>28</v>
      </c>
      <c r="H27" s="6">
        <v>0.76555716353111403</v>
      </c>
      <c r="I27" s="6">
        <f t="shared" si="3"/>
        <v>0.74923850625958544</v>
      </c>
      <c r="J27" s="5">
        <f t="shared" si="4"/>
        <v>22</v>
      </c>
      <c r="K27" s="18">
        <f t="shared" si="5"/>
        <v>6.633882607506722E-2</v>
      </c>
      <c r="L27" s="33">
        <f t="shared" si="6"/>
        <v>28</v>
      </c>
      <c r="M27" s="42">
        <f t="shared" si="7"/>
        <v>-1</v>
      </c>
      <c r="N27" s="4">
        <f t="shared" si="8"/>
        <v>-6.633882607506722E-2</v>
      </c>
    </row>
    <row r="28" spans="1:14" x14ac:dyDescent="0.25">
      <c r="A28" s="5">
        <v>15</v>
      </c>
      <c r="B28" s="5" t="s">
        <v>66</v>
      </c>
      <c r="C28" s="6">
        <v>0.83333333333333304</v>
      </c>
      <c r="D28" s="6">
        <v>0.8359375</v>
      </c>
      <c r="E28" s="6">
        <f t="shared" si="0"/>
        <v>-3.1152647975081424E-3</v>
      </c>
      <c r="F28" s="6">
        <f t="shared" si="1"/>
        <v>3.1152647975081424E-3</v>
      </c>
      <c r="G28" s="5">
        <f t="shared" si="2"/>
        <v>3</v>
      </c>
      <c r="H28" s="6">
        <v>0.83482142857142905</v>
      </c>
      <c r="I28" s="6">
        <f t="shared" si="3"/>
        <v>0.68707496720815175</v>
      </c>
      <c r="J28" s="5">
        <f t="shared" si="4"/>
        <v>17</v>
      </c>
      <c r="K28" s="18">
        <f t="shared" si="5"/>
        <v>2.1404204585926167E-3</v>
      </c>
      <c r="L28" s="33">
        <f t="shared" si="6"/>
        <v>3</v>
      </c>
      <c r="M28" s="42">
        <f t="shared" si="7"/>
        <v>-1</v>
      </c>
      <c r="N28" s="4">
        <f t="shared" si="8"/>
        <v>-2.1404204585926167E-3</v>
      </c>
    </row>
    <row r="29" spans="1:14" x14ac:dyDescent="0.25">
      <c r="A29" s="5">
        <v>17</v>
      </c>
      <c r="B29" s="5" t="s">
        <v>67</v>
      </c>
      <c r="C29" s="6">
        <v>0.95061728395061695</v>
      </c>
      <c r="D29" s="6">
        <v>0.96172248803827798</v>
      </c>
      <c r="E29" s="6">
        <f t="shared" si="0"/>
        <v>-1.1547202260304245E-2</v>
      </c>
      <c r="F29" s="6">
        <f t="shared" si="1"/>
        <v>1.1547202260304245E-2</v>
      </c>
      <c r="G29" s="5">
        <f t="shared" si="2"/>
        <v>5</v>
      </c>
      <c r="H29" s="6">
        <v>0.95687331536388098</v>
      </c>
      <c r="I29" s="6">
        <f t="shared" si="3"/>
        <v>0.59943661971830975</v>
      </c>
      <c r="J29" s="5">
        <f t="shared" si="4"/>
        <v>3</v>
      </c>
      <c r="K29" s="18">
        <f t="shared" si="5"/>
        <v>6.9218158901204023E-3</v>
      </c>
      <c r="L29" s="33">
        <f t="shared" si="6"/>
        <v>5</v>
      </c>
      <c r="M29" s="42">
        <f t="shared" si="7"/>
        <v>-1</v>
      </c>
      <c r="N29" s="4">
        <f t="shared" si="8"/>
        <v>-6.9218158901204023E-3</v>
      </c>
    </row>
    <row r="30" spans="1:14" x14ac:dyDescent="0.25">
      <c r="A30" s="5">
        <v>18</v>
      </c>
      <c r="B30" s="5" t="s">
        <v>68</v>
      </c>
      <c r="C30" s="6">
        <v>0.875</v>
      </c>
      <c r="D30" s="6">
        <v>0.90476190476190499</v>
      </c>
      <c r="E30" s="6">
        <f t="shared" si="0"/>
        <v>-3.2894736842105504E-2</v>
      </c>
      <c r="F30" s="6">
        <f t="shared" si="1"/>
        <v>3.2894736842105504E-2</v>
      </c>
      <c r="G30" s="5">
        <f t="shared" si="2"/>
        <v>12</v>
      </c>
      <c r="H30" s="6">
        <v>0.891891891891892</v>
      </c>
      <c r="I30" s="6">
        <f t="shared" si="3"/>
        <v>0.6431103487707257</v>
      </c>
      <c r="J30" s="5">
        <f t="shared" si="4"/>
        <v>9</v>
      </c>
      <c r="K30" s="18">
        <f t="shared" si="5"/>
        <v>2.115494568324771E-2</v>
      </c>
      <c r="L30" s="33">
        <f t="shared" si="6"/>
        <v>12</v>
      </c>
      <c r="M30" s="42">
        <f t="shared" si="7"/>
        <v>-1</v>
      </c>
      <c r="N30" s="4">
        <f t="shared" si="8"/>
        <v>-2.115494568324771E-2</v>
      </c>
    </row>
    <row r="31" spans="1:14" x14ac:dyDescent="0.25">
      <c r="A31" s="5">
        <v>19</v>
      </c>
      <c r="B31" s="5" t="s">
        <v>69</v>
      </c>
      <c r="C31" s="6">
        <v>0.74045801526717603</v>
      </c>
      <c r="D31" s="6">
        <v>0.77370030581039795</v>
      </c>
      <c r="E31" s="6">
        <f t="shared" si="0"/>
        <v>-4.2965332045982456E-2</v>
      </c>
      <c r="F31" s="6">
        <f t="shared" si="1"/>
        <v>4.2965332045982456E-2</v>
      </c>
      <c r="G31" s="5">
        <f t="shared" si="2"/>
        <v>18</v>
      </c>
      <c r="H31" s="6">
        <v>0.75891341256366696</v>
      </c>
      <c r="I31" s="6">
        <f t="shared" si="3"/>
        <v>0.75579756025494893</v>
      </c>
      <c r="J31" s="5">
        <f t="shared" si="4"/>
        <v>24</v>
      </c>
      <c r="K31" s="18">
        <f t="shared" si="5"/>
        <v>3.2473093135897316E-2</v>
      </c>
      <c r="L31" s="33">
        <f t="shared" si="6"/>
        <v>19</v>
      </c>
      <c r="M31" s="42">
        <f t="shared" si="7"/>
        <v>-1</v>
      </c>
      <c r="N31" s="4">
        <f t="shared" si="8"/>
        <v>-3.2473093135897316E-2</v>
      </c>
    </row>
    <row r="32" spans="1:14" x14ac:dyDescent="0.25">
      <c r="A32" s="5">
        <v>20</v>
      </c>
      <c r="B32" s="5" t="s">
        <v>70</v>
      </c>
      <c r="C32" s="6">
        <v>0.71282051282051295</v>
      </c>
      <c r="D32" s="6">
        <v>0.75217391304347803</v>
      </c>
      <c r="E32" s="6">
        <f t="shared" si="0"/>
        <v>-5.2319549429375549E-2</v>
      </c>
      <c r="F32" s="6">
        <f t="shared" si="1"/>
        <v>5.2319549429375549E-2</v>
      </c>
      <c r="G32" s="5">
        <f t="shared" si="2"/>
        <v>22</v>
      </c>
      <c r="H32" s="6">
        <v>0.73411764705882399</v>
      </c>
      <c r="I32" s="6">
        <f t="shared" si="3"/>
        <v>0.78132559264634638</v>
      </c>
      <c r="J32" s="5">
        <f t="shared" si="4"/>
        <v>29</v>
      </c>
      <c r="K32" s="18">
        <f t="shared" si="5"/>
        <v>4.0878602964896663E-2</v>
      </c>
      <c r="L32" s="33">
        <f t="shared" si="6"/>
        <v>23</v>
      </c>
      <c r="M32" s="42">
        <f t="shared" si="7"/>
        <v>-1</v>
      </c>
      <c r="N32" s="4">
        <f t="shared" si="8"/>
        <v>-4.0878602964896663E-2</v>
      </c>
    </row>
    <row r="33" spans="1:14" x14ac:dyDescent="0.25">
      <c r="A33" s="5">
        <v>23</v>
      </c>
      <c r="B33" s="5" t="s">
        <v>71</v>
      </c>
      <c r="C33" s="6">
        <v>0.946768060836502</v>
      </c>
      <c r="D33" s="6">
        <v>0.96045197740112997</v>
      </c>
      <c r="E33" s="6">
        <f t="shared" si="0"/>
        <v>-1.4247371952583243E-2</v>
      </c>
      <c r="F33" s="6">
        <f t="shared" si="1"/>
        <v>1.4247371952583243E-2</v>
      </c>
      <c r="G33" s="5">
        <f t="shared" si="2"/>
        <v>6</v>
      </c>
      <c r="H33" s="6">
        <v>0.95461912479740696</v>
      </c>
      <c r="I33" s="6">
        <f t="shared" si="3"/>
        <v>0.60085209981740673</v>
      </c>
      <c r="J33" s="5">
        <f t="shared" si="4"/>
        <v>4</v>
      </c>
      <c r="K33" s="18">
        <f t="shared" si="5"/>
        <v>8.5605633545892679E-3</v>
      </c>
      <c r="L33" s="33">
        <f t="shared" si="6"/>
        <v>6</v>
      </c>
      <c r="M33" s="42">
        <f t="shared" si="7"/>
        <v>-1</v>
      </c>
      <c r="N33" s="4">
        <f t="shared" si="8"/>
        <v>-8.5605633545892679E-3</v>
      </c>
    </row>
    <row r="34" spans="1:14" x14ac:dyDescent="0.25">
      <c r="A34" s="5">
        <v>25</v>
      </c>
      <c r="B34" s="5" t="s">
        <v>72</v>
      </c>
      <c r="C34" s="6">
        <v>0.73550724637681197</v>
      </c>
      <c r="D34" s="6">
        <v>0.76706827309236902</v>
      </c>
      <c r="E34" s="6">
        <f t="shared" si="0"/>
        <v>-4.1145003414522041E-2</v>
      </c>
      <c r="F34" s="6">
        <f t="shared" si="1"/>
        <v>4.1145003414522041E-2</v>
      </c>
      <c r="G34" s="5">
        <f t="shared" si="2"/>
        <v>17</v>
      </c>
      <c r="H34" s="6">
        <v>0.75365665896843703</v>
      </c>
      <c r="I34" s="6">
        <f t="shared" si="3"/>
        <v>0.76106924663210418</v>
      </c>
      <c r="J34" s="5">
        <f t="shared" si="4"/>
        <v>26</v>
      </c>
      <c r="K34" s="18">
        <f t="shared" si="5"/>
        <v>3.1314196751365646E-2</v>
      </c>
      <c r="L34" s="33">
        <f t="shared" si="6"/>
        <v>18</v>
      </c>
      <c r="M34" s="42">
        <f t="shared" si="7"/>
        <v>-1</v>
      </c>
      <c r="N34" s="4">
        <f t="shared" si="8"/>
        <v>-3.1314196751365646E-2</v>
      </c>
    </row>
    <row r="35" spans="1:14" x14ac:dyDescent="0.25">
      <c r="A35" s="5">
        <v>27</v>
      </c>
      <c r="B35" s="5" t="s">
        <v>73</v>
      </c>
      <c r="C35" s="6">
        <v>0.84705882352941197</v>
      </c>
      <c r="D35" s="6">
        <v>0.86315789473684201</v>
      </c>
      <c r="E35" s="6">
        <f t="shared" si="0"/>
        <v>-1.8651362984217729E-2</v>
      </c>
      <c r="F35" s="6">
        <f t="shared" si="1"/>
        <v>1.8651362984217729E-2</v>
      </c>
      <c r="G35" s="5">
        <f t="shared" si="2"/>
        <v>9</v>
      </c>
      <c r="H35" s="6">
        <v>0.85555555555555596</v>
      </c>
      <c r="I35" s="6">
        <f t="shared" si="3"/>
        <v>0.67042391570693383</v>
      </c>
      <c r="J35" s="5">
        <f t="shared" si="4"/>
        <v>13</v>
      </c>
      <c r="K35" s="18">
        <f t="shared" si="5"/>
        <v>1.2504319805150613E-2</v>
      </c>
      <c r="L35" s="33">
        <f t="shared" si="6"/>
        <v>9</v>
      </c>
      <c r="M35" s="42">
        <f t="shared" si="7"/>
        <v>-1</v>
      </c>
      <c r="N35" s="4">
        <f t="shared" si="8"/>
        <v>-1.2504319805150613E-2</v>
      </c>
    </row>
    <row r="36" spans="1:14" x14ac:dyDescent="0.25">
      <c r="A36" s="5">
        <v>41</v>
      </c>
      <c r="B36" s="5" t="s">
        <v>74</v>
      </c>
      <c r="C36" s="6">
        <v>0.70945945945945899</v>
      </c>
      <c r="D36" s="6">
        <v>0.76923076923076905</v>
      </c>
      <c r="E36" s="6">
        <f t="shared" si="0"/>
        <v>-7.7702702702703103E-2</v>
      </c>
      <c r="F36" s="6">
        <f t="shared" si="1"/>
        <v>7.7702702702703103E-2</v>
      </c>
      <c r="G36" s="5">
        <f t="shared" si="2"/>
        <v>26</v>
      </c>
      <c r="H36" s="6">
        <v>0.74607329842931902</v>
      </c>
      <c r="I36" s="6">
        <f t="shared" si="3"/>
        <v>0.76880503144654078</v>
      </c>
      <c r="J36" s="5">
        <f t="shared" si="4"/>
        <v>28</v>
      </c>
      <c r="K36" s="18">
        <f t="shared" si="5"/>
        <v>5.9738228794832871E-2</v>
      </c>
      <c r="L36" s="33">
        <f t="shared" si="6"/>
        <v>25</v>
      </c>
      <c r="M36" s="42">
        <f t="shared" si="7"/>
        <v>-1</v>
      </c>
      <c r="N36" s="4">
        <f t="shared" si="8"/>
        <v>-5.9738228794832871E-2</v>
      </c>
    </row>
    <row r="37" spans="1:14" x14ac:dyDescent="0.25">
      <c r="A37" s="5">
        <v>44</v>
      </c>
      <c r="B37" s="5" t="s">
        <v>75</v>
      </c>
      <c r="C37" s="6">
        <v>0.75581395348837199</v>
      </c>
      <c r="D37" s="6">
        <v>0.78767123287671204</v>
      </c>
      <c r="E37" s="6">
        <f t="shared" si="0"/>
        <v>-4.044489383215346E-2</v>
      </c>
      <c r="F37" s="6">
        <f t="shared" si="1"/>
        <v>4.044489383215346E-2</v>
      </c>
      <c r="G37" s="5">
        <f t="shared" si="2"/>
        <v>16</v>
      </c>
      <c r="H37" s="6">
        <v>0.77044025157232698</v>
      </c>
      <c r="I37" s="6">
        <f t="shared" si="3"/>
        <v>0.74448979591836695</v>
      </c>
      <c r="J37" s="5">
        <f t="shared" si="4"/>
        <v>21</v>
      </c>
      <c r="K37" s="18">
        <f t="shared" si="5"/>
        <v>3.0110810755039949E-2</v>
      </c>
      <c r="L37" s="33">
        <f t="shared" si="6"/>
        <v>17</v>
      </c>
      <c r="M37" s="42">
        <f t="shared" si="7"/>
        <v>-1</v>
      </c>
      <c r="N37" s="4">
        <f t="shared" si="8"/>
        <v>-3.0110810755039949E-2</v>
      </c>
    </row>
    <row r="38" spans="1:14" x14ac:dyDescent="0.25">
      <c r="A38" s="5">
        <v>47</v>
      </c>
      <c r="B38" s="5" t="s">
        <v>76</v>
      </c>
      <c r="C38" s="6">
        <v>0.73118279569892497</v>
      </c>
      <c r="D38" s="6">
        <v>0.75918367346938798</v>
      </c>
      <c r="E38" s="6">
        <f t="shared" si="0"/>
        <v>-3.6882876633136746E-2</v>
      </c>
      <c r="F38" s="6">
        <f t="shared" si="1"/>
        <v>3.6882876633136746E-2</v>
      </c>
      <c r="G38" s="5">
        <f t="shared" si="2"/>
        <v>15</v>
      </c>
      <c r="H38" s="6">
        <v>0.74709976798143896</v>
      </c>
      <c r="I38" s="6">
        <f t="shared" si="3"/>
        <v>0.76774874018516259</v>
      </c>
      <c r="J38" s="5">
        <f t="shared" si="4"/>
        <v>27</v>
      </c>
      <c r="K38" s="18">
        <f t="shared" si="5"/>
        <v>2.8316782069495509E-2</v>
      </c>
      <c r="L38" s="33">
        <f t="shared" si="6"/>
        <v>15</v>
      </c>
      <c r="M38" s="42">
        <f t="shared" si="7"/>
        <v>-1</v>
      </c>
      <c r="N38" s="4">
        <f t="shared" si="8"/>
        <v>-2.8316782069495509E-2</v>
      </c>
    </row>
    <row r="39" spans="1:14" x14ac:dyDescent="0.25">
      <c r="A39" s="5">
        <v>50</v>
      </c>
      <c r="B39" s="5" t="s">
        <v>77</v>
      </c>
      <c r="C39" s="6">
        <v>0.686746987951807</v>
      </c>
      <c r="D39" s="6">
        <v>0.76923076923076905</v>
      </c>
      <c r="E39" s="6">
        <f t="shared" si="0"/>
        <v>-0.10722891566265069</v>
      </c>
      <c r="F39" s="6">
        <f t="shared" si="1"/>
        <v>0.10722891566265069</v>
      </c>
      <c r="G39" s="5">
        <f t="shared" si="2"/>
        <v>31</v>
      </c>
      <c r="H39" s="6">
        <v>0.73385012919896597</v>
      </c>
      <c r="I39" s="6">
        <f t="shared" si="3"/>
        <v>0.78161041722030289</v>
      </c>
      <c r="J39" s="5">
        <f t="shared" si="4"/>
        <v>30</v>
      </c>
      <c r="K39" s="18">
        <f t="shared" si="5"/>
        <v>8.3811237509165082E-2</v>
      </c>
      <c r="L39" s="33">
        <f t="shared" si="6"/>
        <v>31</v>
      </c>
      <c r="M39" s="42">
        <f t="shared" si="7"/>
        <v>-1</v>
      </c>
      <c r="N39" s="4">
        <f t="shared" si="8"/>
        <v>-8.3811237509165082E-2</v>
      </c>
    </row>
    <row r="40" spans="1:14" x14ac:dyDescent="0.25">
      <c r="A40" s="5">
        <v>52</v>
      </c>
      <c r="B40" s="5" t="s">
        <v>78</v>
      </c>
      <c r="C40" s="6">
        <v>0.73517786561264797</v>
      </c>
      <c r="D40" s="6">
        <v>0.77809798270893404</v>
      </c>
      <c r="E40" s="6">
        <f t="shared" si="0"/>
        <v>-5.5160298638560222E-2</v>
      </c>
      <c r="F40" s="6">
        <f t="shared" si="1"/>
        <v>5.5160298638560222E-2</v>
      </c>
      <c r="G40" s="5">
        <f t="shared" si="2"/>
        <v>24</v>
      </c>
      <c r="H40" s="6">
        <v>0.76</v>
      </c>
      <c r="I40" s="6">
        <f t="shared" si="3"/>
        <v>0.75471698113207497</v>
      </c>
      <c r="J40" s="5">
        <f t="shared" si="4"/>
        <v>23</v>
      </c>
      <c r="K40" s="18">
        <f t="shared" si="5"/>
        <v>4.1630414066837873E-2</v>
      </c>
      <c r="L40" s="33">
        <f t="shared" si="6"/>
        <v>24</v>
      </c>
      <c r="M40" s="42">
        <f t="shared" si="7"/>
        <v>-1</v>
      </c>
      <c r="N40" s="4">
        <f t="shared" si="8"/>
        <v>-4.1630414066837873E-2</v>
      </c>
    </row>
    <row r="41" spans="1:14" x14ac:dyDescent="0.25">
      <c r="A41" s="5">
        <v>54</v>
      </c>
      <c r="B41" s="5" t="s">
        <v>79</v>
      </c>
      <c r="C41" s="6">
        <v>0.70403587443946203</v>
      </c>
      <c r="D41" s="6">
        <v>0.79310344827586199</v>
      </c>
      <c r="E41" s="6">
        <f t="shared" si="0"/>
        <v>-0.11230259309806953</v>
      </c>
      <c r="F41" s="6">
        <f t="shared" si="1"/>
        <v>0.11230259309806953</v>
      </c>
      <c r="G41" s="5">
        <f t="shared" si="2"/>
        <v>32</v>
      </c>
      <c r="H41" s="6">
        <v>0.75438596491228105</v>
      </c>
      <c r="I41" s="6">
        <f t="shared" si="3"/>
        <v>0.76033347959631337</v>
      </c>
      <c r="J41" s="5">
        <f t="shared" si="4"/>
        <v>25</v>
      </c>
      <c r="K41" s="18">
        <f t="shared" si="5"/>
        <v>8.5387421377944125E-2</v>
      </c>
      <c r="L41" s="33">
        <f t="shared" si="6"/>
        <v>32</v>
      </c>
      <c r="M41" s="42">
        <f t="shared" si="7"/>
        <v>-1</v>
      </c>
      <c r="N41" s="4">
        <f t="shared" si="8"/>
        <v>-8.5387421377944125E-2</v>
      </c>
    </row>
    <row r="42" spans="1:14" x14ac:dyDescent="0.25">
      <c r="A42" s="5">
        <v>63</v>
      </c>
      <c r="B42" s="5" t="s">
        <v>80</v>
      </c>
      <c r="C42" s="6">
        <v>0.81188118811881205</v>
      </c>
      <c r="D42" s="6">
        <v>0.842592592592593</v>
      </c>
      <c r="E42" s="6">
        <f t="shared" si="0"/>
        <v>-3.644869981503672E-2</v>
      </c>
      <c r="F42" s="6">
        <f t="shared" si="1"/>
        <v>3.644869981503672E-2</v>
      </c>
      <c r="G42" s="5">
        <f t="shared" si="2"/>
        <v>14</v>
      </c>
      <c r="H42" s="6">
        <v>0.82775119617224902</v>
      </c>
      <c r="I42" s="6">
        <f t="shared" si="3"/>
        <v>0.69294361435270957</v>
      </c>
      <c r="J42" s="5">
        <f t="shared" si="4"/>
        <v>18</v>
      </c>
      <c r="K42" s="18">
        <f t="shared" si="5"/>
        <v>2.5256893788288482E-2</v>
      </c>
      <c r="L42" s="33">
        <f t="shared" si="6"/>
        <v>14</v>
      </c>
      <c r="M42" s="42">
        <f t="shared" si="7"/>
        <v>-1</v>
      </c>
      <c r="N42" s="4">
        <f t="shared" si="8"/>
        <v>-2.5256893788288482E-2</v>
      </c>
    </row>
    <row r="43" spans="1:14" x14ac:dyDescent="0.25">
      <c r="A43" s="5">
        <v>66</v>
      </c>
      <c r="B43" s="5" t="s">
        <v>81</v>
      </c>
      <c r="C43" s="6">
        <v>0.91975308641975295</v>
      </c>
      <c r="D43" s="6">
        <v>0.94148936170212805</v>
      </c>
      <c r="E43" s="6">
        <f t="shared" si="0"/>
        <v>-2.3087117249076361E-2</v>
      </c>
      <c r="F43" s="6">
        <f t="shared" si="1"/>
        <v>2.3087117249076361E-2</v>
      </c>
      <c r="G43" s="5">
        <f t="shared" si="2"/>
        <v>10</v>
      </c>
      <c r="H43" s="6">
        <v>0.93142857142857105</v>
      </c>
      <c r="I43" s="6">
        <f t="shared" si="3"/>
        <v>0.6158120152795461</v>
      </c>
      <c r="J43" s="5">
        <f t="shared" si="4"/>
        <v>5</v>
      </c>
      <c r="K43" s="18">
        <f t="shared" si="5"/>
        <v>1.4217324200148884E-2</v>
      </c>
      <c r="L43" s="33">
        <f t="shared" si="6"/>
        <v>10</v>
      </c>
      <c r="M43" s="42">
        <f t="shared" si="7"/>
        <v>-1</v>
      </c>
      <c r="N43" s="4">
        <f t="shared" si="8"/>
        <v>-1.4217324200148884E-2</v>
      </c>
    </row>
    <row r="44" spans="1:14" x14ac:dyDescent="0.25">
      <c r="A44" s="5">
        <v>68</v>
      </c>
      <c r="B44" s="5" t="s">
        <v>82</v>
      </c>
      <c r="C44" s="6">
        <v>0.74157303370786498</v>
      </c>
      <c r="D44" s="6">
        <v>0.807606263982103</v>
      </c>
      <c r="E44" s="6">
        <f t="shared" si="0"/>
        <v>-8.176413831740828E-2</v>
      </c>
      <c r="F44" s="6">
        <f t="shared" si="1"/>
        <v>8.176413831740828E-2</v>
      </c>
      <c r="G44" s="5">
        <f t="shared" si="2"/>
        <v>27</v>
      </c>
      <c r="H44" s="6">
        <v>0.77833125778331302</v>
      </c>
      <c r="I44" s="6">
        <f t="shared" si="3"/>
        <v>0.73694188679245198</v>
      </c>
      <c r="J44" s="5">
        <f t="shared" si="4"/>
        <v>19</v>
      </c>
      <c r="K44" s="18">
        <f t="shared" si="5"/>
        <v>6.0255418363589879E-2</v>
      </c>
      <c r="L44" s="33">
        <f t="shared" si="6"/>
        <v>26</v>
      </c>
      <c r="M44" s="42">
        <f t="shared" si="7"/>
        <v>-1</v>
      </c>
      <c r="N44" s="4">
        <f t="shared" si="8"/>
        <v>-6.0255418363589879E-2</v>
      </c>
    </row>
    <row r="45" spans="1:14" x14ac:dyDescent="0.25">
      <c r="A45" s="5">
        <v>70</v>
      </c>
      <c r="B45" s="5" t="s">
        <v>83</v>
      </c>
      <c r="C45" s="6">
        <v>0.865079365079365</v>
      </c>
      <c r="D45" s="6">
        <v>0.87951807228915702</v>
      </c>
      <c r="E45" s="6">
        <f t="shared" si="0"/>
        <v>-1.6416612307023789E-2</v>
      </c>
      <c r="F45" s="6">
        <f t="shared" si="1"/>
        <v>1.6416612307023789E-2</v>
      </c>
      <c r="G45" s="5">
        <f t="shared" si="2"/>
        <v>7</v>
      </c>
      <c r="H45" s="6">
        <v>0.87328767123287698</v>
      </c>
      <c r="I45" s="6">
        <f t="shared" si="3"/>
        <v>0.65681095079541185</v>
      </c>
      <c r="J45" s="5">
        <f t="shared" si="4"/>
        <v>11</v>
      </c>
      <c r="K45" s="18">
        <f t="shared" si="5"/>
        <v>1.0782610738215955E-2</v>
      </c>
      <c r="L45" s="33">
        <f t="shared" si="6"/>
        <v>8</v>
      </c>
      <c r="M45" s="42">
        <f t="shared" si="7"/>
        <v>-1</v>
      </c>
      <c r="N45" s="4">
        <f t="shared" si="8"/>
        <v>-1.0782610738215955E-2</v>
      </c>
    </row>
    <row r="46" spans="1:14" x14ac:dyDescent="0.25">
      <c r="A46" s="5">
        <v>73</v>
      </c>
      <c r="B46" s="5" t="s">
        <v>84</v>
      </c>
      <c r="C46" s="6">
        <v>0.819095477386935</v>
      </c>
      <c r="D46" s="6">
        <v>0.86195286195286203</v>
      </c>
      <c r="E46" s="6">
        <f t="shared" si="0"/>
        <v>-4.972126256281377E-2</v>
      </c>
      <c r="F46" s="6">
        <f t="shared" si="1"/>
        <v>4.972126256281377E-2</v>
      </c>
      <c r="G46" s="5">
        <f t="shared" si="2"/>
        <v>19</v>
      </c>
      <c r="H46" s="6">
        <v>0.844758064516129</v>
      </c>
      <c r="I46" s="6">
        <f t="shared" si="3"/>
        <v>0.67899311028054177</v>
      </c>
      <c r="J46" s="5">
        <f t="shared" si="4"/>
        <v>16</v>
      </c>
      <c r="K46" s="18">
        <f t="shared" si="5"/>
        <v>3.3760394714600385E-2</v>
      </c>
      <c r="L46" s="33">
        <f t="shared" si="6"/>
        <v>20</v>
      </c>
      <c r="M46" s="42">
        <f t="shared" si="7"/>
        <v>-1</v>
      </c>
      <c r="N46" s="4">
        <f t="shared" si="8"/>
        <v>-3.3760394714600385E-2</v>
      </c>
    </row>
    <row r="47" spans="1:14" x14ac:dyDescent="0.25">
      <c r="A47" s="5">
        <v>76</v>
      </c>
      <c r="B47" s="5" t="s">
        <v>85</v>
      </c>
      <c r="C47" s="6">
        <v>0.68518518518518501</v>
      </c>
      <c r="D47" s="6">
        <v>0.76126674786845305</v>
      </c>
      <c r="E47" s="6">
        <f t="shared" si="0"/>
        <v>-9.9940740740740913E-2</v>
      </c>
      <c r="F47" s="6">
        <f t="shared" si="1"/>
        <v>9.9940740740740913E-2</v>
      </c>
      <c r="G47" s="5">
        <f t="shared" si="2"/>
        <v>30</v>
      </c>
      <c r="H47" s="6">
        <v>0.72479391249207403</v>
      </c>
      <c r="I47" s="6">
        <f t="shared" si="3"/>
        <v>0.79137654962940851</v>
      </c>
      <c r="J47" s="5">
        <f t="shared" si="4"/>
        <v>31</v>
      </c>
      <c r="K47" s="18">
        <f t="shared" si="5"/>
        <v>7.9090758574814804E-2</v>
      </c>
      <c r="L47" s="33">
        <f t="shared" si="6"/>
        <v>30</v>
      </c>
      <c r="M47" s="42">
        <f t="shared" si="7"/>
        <v>-1</v>
      </c>
      <c r="N47" s="4">
        <f t="shared" si="8"/>
        <v>-7.9090758574814804E-2</v>
      </c>
    </row>
    <row r="48" spans="1:14" x14ac:dyDescent="0.25">
      <c r="A48" s="5">
        <v>81</v>
      </c>
      <c r="B48" s="5" t="s">
        <v>86</v>
      </c>
      <c r="C48" s="6">
        <v>0.931034482758621</v>
      </c>
      <c r="D48" s="6">
        <v>0.92857142857142905</v>
      </c>
      <c r="E48" s="6">
        <f t="shared" si="0"/>
        <v>2.6525198938990202E-3</v>
      </c>
      <c r="F48" s="6">
        <f t="shared" si="1"/>
        <v>2.6525198938990202E-3</v>
      </c>
      <c r="G48" s="5">
        <f t="shared" si="2"/>
        <v>2</v>
      </c>
      <c r="H48" s="6">
        <v>0.929824561403509</v>
      </c>
      <c r="I48" s="6">
        <f t="shared" si="3"/>
        <v>0.61687433250266943</v>
      </c>
      <c r="J48" s="5">
        <f t="shared" si="4"/>
        <v>7</v>
      </c>
      <c r="K48" s="18">
        <f t="shared" si="5"/>
        <v>1.6362714389990096E-3</v>
      </c>
      <c r="L48" s="33">
        <f t="shared" si="6"/>
        <v>2</v>
      </c>
      <c r="M48" s="42">
        <f t="shared" si="7"/>
        <v>1</v>
      </c>
      <c r="N48" s="4">
        <f t="shared" si="8"/>
        <v>1.6362714389990096E-3</v>
      </c>
    </row>
    <row r="49" spans="1:25" x14ac:dyDescent="0.25">
      <c r="A49" s="5">
        <v>85</v>
      </c>
      <c r="B49" s="5" t="s">
        <v>87</v>
      </c>
      <c r="C49" s="6">
        <v>0.75362318840579701</v>
      </c>
      <c r="D49" s="6">
        <v>0.79347826086956497</v>
      </c>
      <c r="E49" s="6">
        <f t="shared" si="0"/>
        <v>-5.0228310502282922E-2</v>
      </c>
      <c r="F49" s="6">
        <f t="shared" si="1"/>
        <v>5.0228310502282922E-2</v>
      </c>
      <c r="G49" s="5">
        <f t="shared" si="2"/>
        <v>21</v>
      </c>
      <c r="H49" s="6">
        <v>0.77639751552795</v>
      </c>
      <c r="I49" s="6">
        <f t="shared" si="3"/>
        <v>0.73877735849056592</v>
      </c>
      <c r="J49" s="5">
        <f t="shared" si="4"/>
        <v>20</v>
      </c>
      <c r="K49" s="18">
        <f t="shared" si="5"/>
        <v>3.7107538554320529E-2</v>
      </c>
      <c r="L49" s="33">
        <f t="shared" si="6"/>
        <v>22</v>
      </c>
      <c r="M49" s="42">
        <f t="shared" si="7"/>
        <v>-1</v>
      </c>
      <c r="N49" s="4">
        <f t="shared" si="8"/>
        <v>-3.7107538554320529E-2</v>
      </c>
    </row>
    <row r="50" spans="1:25" x14ac:dyDescent="0.25">
      <c r="A50" s="5">
        <v>86</v>
      </c>
      <c r="B50" s="5" t="s">
        <v>88</v>
      </c>
      <c r="C50" s="6">
        <v>0.87301587301587302</v>
      </c>
      <c r="D50" s="6">
        <v>0.82795698924731198</v>
      </c>
      <c r="E50" s="6">
        <f t="shared" si="0"/>
        <v>5.4421768707482804E-2</v>
      </c>
      <c r="F50" s="6">
        <f t="shared" si="1"/>
        <v>5.4421768707482804E-2</v>
      </c>
      <c r="G50" s="5">
        <f t="shared" si="2"/>
        <v>23</v>
      </c>
      <c r="H50" s="6">
        <v>0.84615384615384603</v>
      </c>
      <c r="I50" s="6">
        <f t="shared" si="3"/>
        <v>0.67787307032590016</v>
      </c>
      <c r="J50" s="5">
        <f t="shared" si="4"/>
        <v>15</v>
      </c>
      <c r="K50" s="18">
        <f t="shared" si="5"/>
        <v>3.689105144630736E-2</v>
      </c>
      <c r="L50" s="33">
        <f t="shared" si="6"/>
        <v>21</v>
      </c>
      <c r="M50" s="42">
        <f t="shared" si="7"/>
        <v>1</v>
      </c>
      <c r="N50" s="4">
        <f t="shared" si="8"/>
        <v>3.689105144630736E-2</v>
      </c>
    </row>
    <row r="51" spans="1:25" x14ac:dyDescent="0.25">
      <c r="A51" s="12">
        <v>88</v>
      </c>
      <c r="B51" s="13" t="s">
        <v>116</v>
      </c>
      <c r="C51" s="6">
        <v>0.85714285714285698</v>
      </c>
      <c r="D51" s="6">
        <v>0.88888888888888895</v>
      </c>
      <c r="E51" s="6">
        <f t="shared" si="0"/>
        <v>-3.5714285714285962E-2</v>
      </c>
      <c r="F51" s="6">
        <f t="shared" si="1"/>
        <v>3.5714285714285962E-2</v>
      </c>
      <c r="G51" s="5">
        <f t="shared" si="2"/>
        <v>13</v>
      </c>
      <c r="H51" s="6">
        <v>0.875</v>
      </c>
      <c r="I51" s="6">
        <f t="shared" si="3"/>
        <v>0.65552560646900226</v>
      </c>
      <c r="J51" s="5">
        <f t="shared" si="4"/>
        <v>10</v>
      </c>
      <c r="K51" s="18">
        <f t="shared" si="5"/>
        <v>2.3411628802464529E-2</v>
      </c>
      <c r="L51" s="33">
        <f t="shared" si="6"/>
        <v>13</v>
      </c>
      <c r="M51" s="42">
        <f t="shared" si="7"/>
        <v>-1</v>
      </c>
      <c r="N51" s="4">
        <f t="shared" si="8"/>
        <v>-2.3411628802464529E-2</v>
      </c>
    </row>
    <row r="52" spans="1:25" x14ac:dyDescent="0.25">
      <c r="A52" s="5">
        <v>91</v>
      </c>
      <c r="B52" s="5" t="s">
        <v>90</v>
      </c>
      <c r="C52" s="6">
        <v>0.8</v>
      </c>
      <c r="D52" s="6">
        <v>0.88235294117647101</v>
      </c>
      <c r="E52" s="6">
        <f t="shared" si="0"/>
        <v>-9.3333333333333712E-2</v>
      </c>
      <c r="F52" s="6">
        <f t="shared" si="1"/>
        <v>9.3333333333333712E-2</v>
      </c>
      <c r="G52" s="5">
        <f t="shared" si="2"/>
        <v>29</v>
      </c>
      <c r="H52" s="6">
        <v>0.85185185185185197</v>
      </c>
      <c r="I52" s="6">
        <f t="shared" si="3"/>
        <v>0.67333880229696419</v>
      </c>
      <c r="J52" s="5">
        <f t="shared" si="4"/>
        <v>14</v>
      </c>
      <c r="K52" s="18">
        <f t="shared" si="5"/>
        <v>6.2844954881050241E-2</v>
      </c>
      <c r="L52" s="33">
        <f t="shared" si="6"/>
        <v>27</v>
      </c>
      <c r="M52" s="42">
        <f t="shared" si="7"/>
        <v>-1</v>
      </c>
      <c r="N52" s="4">
        <f t="shared" si="8"/>
        <v>-6.2844954881050241E-2</v>
      </c>
    </row>
    <row r="53" spans="1:25" x14ac:dyDescent="0.25">
      <c r="A53" s="5">
        <v>94</v>
      </c>
      <c r="B53" s="5" t="s">
        <v>91</v>
      </c>
      <c r="C53" s="6">
        <v>0.75</v>
      </c>
      <c r="D53" s="6">
        <v>0.90909090909090895</v>
      </c>
      <c r="E53" s="6">
        <f t="shared" si="0"/>
        <v>-0.17499999999999988</v>
      </c>
      <c r="F53" s="6">
        <f t="shared" si="1"/>
        <v>0.17499999999999988</v>
      </c>
      <c r="G53" s="5">
        <f t="shared" si="2"/>
        <v>33</v>
      </c>
      <c r="H53" s="6">
        <v>0.86666666666666703</v>
      </c>
      <c r="I53" s="6">
        <f t="shared" si="3"/>
        <v>0.66182873730043479</v>
      </c>
      <c r="J53" s="5">
        <f t="shared" si="4"/>
        <v>12</v>
      </c>
      <c r="K53" s="18">
        <f t="shared" si="5"/>
        <v>0.115820029027576</v>
      </c>
      <c r="L53" s="33">
        <f t="shared" si="6"/>
        <v>33</v>
      </c>
      <c r="M53" s="42">
        <f t="shared" si="7"/>
        <v>-1</v>
      </c>
      <c r="N53" s="4">
        <f t="shared" si="8"/>
        <v>-0.115820029027576</v>
      </c>
    </row>
    <row r="54" spans="1:25" x14ac:dyDescent="0.25">
      <c r="A54" s="5">
        <v>95</v>
      </c>
      <c r="B54" s="5" t="s">
        <v>92</v>
      </c>
      <c r="C54" s="6">
        <v>0.91666666666666696</v>
      </c>
      <c r="D54" s="6">
        <v>0.88888888888888895</v>
      </c>
      <c r="E54" s="6">
        <f t="shared" si="0"/>
        <v>3.1250000000000264E-2</v>
      </c>
      <c r="F54" s="6">
        <f t="shared" si="1"/>
        <v>3.1250000000000264E-2</v>
      </c>
      <c r="G54" s="5">
        <f t="shared" si="2"/>
        <v>11</v>
      </c>
      <c r="H54" s="6">
        <v>0.9</v>
      </c>
      <c r="I54" s="6">
        <f t="shared" si="3"/>
        <v>0.63731656184486329</v>
      </c>
      <c r="J54" s="5">
        <f t="shared" si="4"/>
        <v>8</v>
      </c>
      <c r="K54" s="18">
        <f t="shared" si="5"/>
        <v>1.9916142557652144E-2</v>
      </c>
      <c r="L54" s="33">
        <f t="shared" si="6"/>
        <v>11</v>
      </c>
      <c r="M54" s="42">
        <f t="shared" si="7"/>
        <v>1</v>
      </c>
      <c r="N54" s="4">
        <f t="shared" si="8"/>
        <v>1.9916142557652144E-2</v>
      </c>
    </row>
    <row r="55" spans="1:25" x14ac:dyDescent="0.25">
      <c r="A55" s="5">
        <v>97</v>
      </c>
      <c r="B55" s="5" t="s">
        <v>93</v>
      </c>
      <c r="C55" s="6">
        <v>1</v>
      </c>
      <c r="D55" s="6">
        <v>1</v>
      </c>
      <c r="E55" s="6">
        <f t="shared" si="0"/>
        <v>0</v>
      </c>
      <c r="F55" s="6">
        <f t="shared" si="1"/>
        <v>0</v>
      </c>
      <c r="G55" s="5">
        <f t="shared" si="2"/>
        <v>1</v>
      </c>
      <c r="H55" s="6">
        <v>1</v>
      </c>
      <c r="I55" s="6">
        <f t="shared" si="3"/>
        <v>0.57358490566037701</v>
      </c>
      <c r="J55" s="5">
        <f t="shared" si="4"/>
        <v>1</v>
      </c>
      <c r="K55" s="18">
        <f t="shared" si="5"/>
        <v>0</v>
      </c>
      <c r="L55" s="33">
        <f t="shared" si="6"/>
        <v>1</v>
      </c>
      <c r="M55" s="42">
        <f t="shared" si="7"/>
        <v>-1</v>
      </c>
      <c r="N55" s="4">
        <f t="shared" si="8"/>
        <v>0</v>
      </c>
    </row>
    <row r="56" spans="1:25" x14ac:dyDescent="0.25">
      <c r="A56" s="5">
        <v>99</v>
      </c>
      <c r="B56" s="5" t="s">
        <v>94</v>
      </c>
      <c r="C56" s="6">
        <v>0.92307692307692302</v>
      </c>
      <c r="D56" s="6">
        <v>0.97142857142857097</v>
      </c>
      <c r="E56" s="6">
        <f t="shared" si="0"/>
        <v>-4.9773755656108212E-2</v>
      </c>
      <c r="F56" s="6">
        <f t="shared" si="1"/>
        <v>4.9773755656108212E-2</v>
      </c>
      <c r="G56" s="5">
        <f t="shared" si="2"/>
        <v>20</v>
      </c>
      <c r="H56" s="6">
        <v>0.95833333333333304</v>
      </c>
      <c r="I56" s="6">
        <f t="shared" si="3"/>
        <v>0.59852337981952397</v>
      </c>
      <c r="J56" s="5">
        <f t="shared" si="4"/>
        <v>2</v>
      </c>
      <c r="K56" s="18">
        <f t="shared" si="5"/>
        <v>2.9790756461605034E-2</v>
      </c>
      <c r="L56" s="33">
        <f t="shared" si="6"/>
        <v>16</v>
      </c>
      <c r="M56" s="42">
        <f t="shared" si="7"/>
        <v>-1</v>
      </c>
      <c r="N56" s="4">
        <f t="shared" si="8"/>
        <v>-2.9790756461605034E-2</v>
      </c>
    </row>
    <row r="57" spans="1:25" customFormat="1" ht="13.35" customHeight="1" x14ac:dyDescent="0.25">
      <c r="A57" s="25" t="s">
        <v>95</v>
      </c>
      <c r="B57" s="25"/>
      <c r="C57" s="25"/>
      <c r="D57" s="25"/>
      <c r="E57" s="25"/>
      <c r="F57" s="25"/>
      <c r="G57" s="25"/>
      <c r="H57" s="25"/>
      <c r="I57" s="25"/>
      <c r="J57" s="25"/>
      <c r="K57" s="25"/>
      <c r="L57" s="34"/>
      <c r="M57" s="42"/>
      <c r="N57" s="4"/>
      <c r="O57" s="4"/>
      <c r="P57" s="4"/>
      <c r="Q57" s="4"/>
      <c r="R57" s="4"/>
      <c r="S57" s="4"/>
      <c r="T57" s="4"/>
      <c r="U57" s="4"/>
      <c r="V57" s="4"/>
      <c r="W57" s="4"/>
      <c r="X57" s="4"/>
      <c r="Y57" s="4"/>
    </row>
    <row r="58" spans="1:25" customFormat="1" ht="13.35" customHeight="1" x14ac:dyDescent="0.25">
      <c r="A58" s="26" t="s">
        <v>96</v>
      </c>
      <c r="B58" s="26"/>
      <c r="C58" s="16">
        <f>AVERAGE(C24:C56)</f>
        <v>0.80125899113759813</v>
      </c>
      <c r="D58" s="16">
        <f>AVERAGE(D24:D56)</f>
        <v>0.83611433792322443</v>
      </c>
      <c r="E58" s="16">
        <f>AVERAGE(E24:E56)</f>
        <v>-4.2798560116312584E-2</v>
      </c>
      <c r="F58" s="16">
        <f>AVERAGE(F24:F56)</f>
        <v>4.9443310388726666E-2</v>
      </c>
      <c r="G58" s="15" t="s">
        <v>97</v>
      </c>
      <c r="H58" s="16">
        <f>AVERAGE(H24:H56)</f>
        <v>0.82177660740726899</v>
      </c>
      <c r="I58" s="16">
        <f>AVERAGE(I24:I56)</f>
        <v>0.70865359894264968</v>
      </c>
      <c r="J58" s="15" t="s">
        <v>97</v>
      </c>
      <c r="K58" s="16">
        <f>AVERAGE(K24:K56)</f>
        <v>3.59879514694375E-2</v>
      </c>
      <c r="L58" s="35" t="s">
        <v>97</v>
      </c>
      <c r="M58" s="42"/>
      <c r="N58" s="4"/>
      <c r="O58" s="4"/>
      <c r="P58" s="4"/>
      <c r="Q58" s="4"/>
      <c r="R58" s="4"/>
      <c r="S58" s="4"/>
      <c r="T58" s="4"/>
      <c r="U58" s="4"/>
      <c r="V58" s="4"/>
      <c r="W58" s="4"/>
      <c r="X58" s="4"/>
      <c r="Y58" s="4"/>
    </row>
    <row r="59" spans="1:25" customFormat="1" ht="13.35" customHeight="1" x14ac:dyDescent="0.25">
      <c r="A59" s="26" t="s">
        <v>98</v>
      </c>
      <c r="B59" s="26"/>
      <c r="C59" s="16">
        <f>_xlfn.STDEV.S(C24:C56)</f>
        <v>0.10666320721729548</v>
      </c>
      <c r="D59" s="16">
        <f>_xlfn.STDEV.S(D24:D56)</f>
        <v>9.3875287721677234E-2</v>
      </c>
      <c r="E59" s="16">
        <f>_xlfn.STDEV.S(E24:E56)</f>
        <v>4.6250537678937498E-2</v>
      </c>
      <c r="F59" s="16">
        <f>_xlfn.STDEV.S(F24:F56)</f>
        <v>3.8820537867947875E-2</v>
      </c>
      <c r="G59" s="15" t="s">
        <v>97</v>
      </c>
      <c r="H59" s="16">
        <f>_xlfn.STDEV.S(H24:H56)</f>
        <v>9.8705777587704796E-2</v>
      </c>
      <c r="I59" s="16">
        <f>_xlfn.STDEV.S(I24:I56)</f>
        <v>9.310108048961406E-2</v>
      </c>
      <c r="J59" s="15" t="s">
        <v>97</v>
      </c>
      <c r="K59" s="16">
        <f>_xlfn.STDEV.S(K24:K56)</f>
        <v>2.8751973945457459E-2</v>
      </c>
      <c r="L59" s="35" t="s">
        <v>97</v>
      </c>
      <c r="M59" s="42"/>
      <c r="N59" s="4"/>
      <c r="O59" s="4"/>
      <c r="P59" s="4"/>
      <c r="Q59" s="4"/>
      <c r="R59" s="4"/>
      <c r="S59" s="4"/>
      <c r="T59" s="4"/>
      <c r="U59" s="4"/>
      <c r="V59" s="4"/>
      <c r="W59" s="4"/>
      <c r="X59" s="4"/>
      <c r="Y59" s="4"/>
    </row>
    <row r="60" spans="1:25" customFormat="1" ht="13.35" customHeight="1" x14ac:dyDescent="0.25">
      <c r="A60" s="26" t="s">
        <v>99</v>
      </c>
      <c r="B60" s="26"/>
      <c r="C60" s="16">
        <f>_xlfn.VAR.S(C24:C56)</f>
        <v>1.1377039773879716E-2</v>
      </c>
      <c r="D60" s="16">
        <f>_xlfn.VAR.S(D24:D56)</f>
        <v>8.8125696448276836E-3</v>
      </c>
      <c r="E60" s="16">
        <f>_xlfn.VAR.S(E24:E56)</f>
        <v>2.1391122355908171E-3</v>
      </c>
      <c r="F60" s="16">
        <f>_xlfn.VAR.S(F24:F56)</f>
        <v>1.5070341603567751E-3</v>
      </c>
      <c r="G60" s="15" t="s">
        <v>97</v>
      </c>
      <c r="H60" s="16">
        <f>_xlfn.VAR.S(H24:H56)</f>
        <v>9.7428305291934469E-3</v>
      </c>
      <c r="I60" s="16">
        <f>_xlfn.VAR.S(I24:I56)</f>
        <v>8.6678111883335962E-3</v>
      </c>
      <c r="J60" s="15" t="s">
        <v>97</v>
      </c>
      <c r="K60" s="16">
        <f>_xlfn.VAR.S(K24:K56)</f>
        <v>8.2667600576026459E-4</v>
      </c>
      <c r="L60" s="35" t="s">
        <v>97</v>
      </c>
      <c r="M60" s="42"/>
      <c r="N60" s="4"/>
      <c r="O60" s="4"/>
      <c r="P60" s="4"/>
      <c r="Q60" s="4"/>
      <c r="R60" s="4"/>
      <c r="S60" s="4"/>
      <c r="T60" s="4"/>
      <c r="U60" s="4"/>
      <c r="V60" s="4"/>
      <c r="W60" s="4"/>
      <c r="X60" s="4"/>
      <c r="Y60" s="4"/>
    </row>
    <row r="61" spans="1:25" customFormat="1" ht="13.35" customHeight="1" x14ac:dyDescent="0.25">
      <c r="A61" s="26" t="s">
        <v>100</v>
      </c>
      <c r="B61" s="26"/>
      <c r="C61" s="16">
        <f>MAX(C24:C56)</f>
        <v>1</v>
      </c>
      <c r="D61" s="16">
        <f>MAX(D24:D56)</f>
        <v>1</v>
      </c>
      <c r="E61" s="16">
        <f>MAX(E24:E56)</f>
        <v>5.4421768707482804E-2</v>
      </c>
      <c r="F61" s="16">
        <f>MAX(F24:F56)</f>
        <v>0.17499999999999988</v>
      </c>
      <c r="G61" s="15" t="s">
        <v>97</v>
      </c>
      <c r="H61" s="16">
        <f>MAX(H24:H56)</f>
        <v>1</v>
      </c>
      <c r="I61" s="16">
        <f>MAX(I24:I56)</f>
        <v>1</v>
      </c>
      <c r="J61" s="15" t="s">
        <v>97</v>
      </c>
      <c r="K61" s="16">
        <f>MAX(K24:K56)</f>
        <v>0.115820029027576</v>
      </c>
      <c r="L61" s="35" t="s">
        <v>97</v>
      </c>
      <c r="M61" s="42"/>
      <c r="N61" s="4"/>
      <c r="O61" s="4"/>
      <c r="P61" s="4"/>
      <c r="Q61" s="4"/>
      <c r="R61" s="4"/>
      <c r="S61" s="4"/>
      <c r="T61" s="4"/>
      <c r="U61" s="4"/>
      <c r="V61" s="4"/>
      <c r="W61" s="4"/>
      <c r="X61" s="4"/>
      <c r="Y61" s="4"/>
    </row>
    <row r="62" spans="1:25" customFormat="1" ht="13.35" customHeight="1" x14ac:dyDescent="0.25">
      <c r="A62" s="26" t="s">
        <v>101</v>
      </c>
      <c r="B62" s="26"/>
      <c r="C62" s="16">
        <f>MIN(C24:C56)</f>
        <v>0.57507082152974498</v>
      </c>
      <c r="D62" s="16">
        <f>MIN(D24:D56)</f>
        <v>0.57239819004524894</v>
      </c>
      <c r="E62" s="16">
        <f>MIN(E24:E56)</f>
        <v>-0.17499999999999988</v>
      </c>
      <c r="F62" s="16">
        <f>MIN(F24:F56)</f>
        <v>0</v>
      </c>
      <c r="G62" s="15" t="s">
        <v>97</v>
      </c>
      <c r="H62" s="16">
        <f>MIN(H24:H56)</f>
        <v>0.57358490566037701</v>
      </c>
      <c r="I62" s="16">
        <f>MIN(I24:I56)</f>
        <v>0.57358490566037701</v>
      </c>
      <c r="J62" s="15" t="s">
        <v>97</v>
      </c>
      <c r="K62" s="16">
        <f>MIN(K24:K56)</f>
        <v>0</v>
      </c>
      <c r="L62" s="35" t="s">
        <v>97</v>
      </c>
      <c r="M62" s="42"/>
      <c r="N62" s="4"/>
      <c r="O62" s="4"/>
      <c r="P62" s="4"/>
      <c r="Q62" s="4"/>
      <c r="R62" s="4"/>
      <c r="S62" s="4"/>
      <c r="T62" s="4"/>
      <c r="U62" s="4"/>
      <c r="V62" s="4"/>
      <c r="W62" s="4"/>
      <c r="X62" s="4"/>
      <c r="Y62" s="4"/>
    </row>
    <row r="63" spans="1:25" ht="18.75" x14ac:dyDescent="0.25">
      <c r="A63" s="22" t="s">
        <v>102</v>
      </c>
      <c r="B63" s="22"/>
      <c r="C63" s="22"/>
      <c r="D63" s="22"/>
      <c r="E63" s="22"/>
      <c r="F63" s="22"/>
      <c r="G63" s="22"/>
      <c r="H63" s="22"/>
      <c r="I63" s="22"/>
      <c r="J63" s="22"/>
      <c r="K63" s="22"/>
      <c r="L63" s="27"/>
      <c r="M63" s="39"/>
    </row>
    <row r="64" spans="1:25" ht="43.7" customHeight="1" x14ac:dyDescent="0.25">
      <c r="A64" s="28"/>
      <c r="B64" s="28"/>
      <c r="C64" s="28"/>
      <c r="D64" s="28"/>
      <c r="E64" s="28"/>
      <c r="F64" s="28"/>
      <c r="G64" s="28"/>
      <c r="H64" s="28"/>
      <c r="I64" s="28"/>
      <c r="J64" s="28"/>
      <c r="K64" s="28"/>
      <c r="L64" s="40"/>
      <c r="M64" s="39"/>
    </row>
  </sheetData>
  <mergeCells count="20">
    <mergeCell ref="A22:L22"/>
    <mergeCell ref="A14:L14"/>
    <mergeCell ref="B15:F15"/>
    <mergeCell ref="H15:L15"/>
    <mergeCell ref="B16:L16"/>
    <mergeCell ref="B17:L17"/>
    <mergeCell ref="B18:L18"/>
    <mergeCell ref="B19:L19"/>
    <mergeCell ref="B20:L20"/>
    <mergeCell ref="B21:D21"/>
    <mergeCell ref="F21:I21"/>
    <mergeCell ref="K21:L21"/>
    <mergeCell ref="A63:L63"/>
    <mergeCell ref="A64:L64"/>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B2831-D59F-4BF2-915E-CB3E30BD1828}">
  <dimension ref="A14:Y64"/>
  <sheetViews>
    <sheetView topLeftCell="A20" zoomScale="80" zoomScaleNormal="80" workbookViewId="0">
      <selection activeCell="O16" sqref="O16"/>
    </sheetView>
  </sheetViews>
  <sheetFormatPr baseColWidth="10" defaultColWidth="10.625" defaultRowHeight="15" x14ac:dyDescent="0.25"/>
  <cols>
    <col min="1" max="1" width="16.125" style="7" customWidth="1"/>
    <col min="2" max="12" width="13.375" style="7" customWidth="1"/>
    <col min="13" max="16384" width="10.625" style="1"/>
  </cols>
  <sheetData>
    <row r="14" spans="1:13" ht="18.75" x14ac:dyDescent="0.25">
      <c r="A14" s="22" t="s">
        <v>35</v>
      </c>
      <c r="B14" s="22"/>
      <c r="C14" s="22"/>
      <c r="D14" s="22"/>
      <c r="E14" s="22"/>
      <c r="F14" s="22"/>
      <c r="G14" s="22"/>
      <c r="H14" s="22"/>
      <c r="I14" s="22"/>
      <c r="J14" s="22"/>
      <c r="K14" s="22"/>
      <c r="L14" s="27"/>
      <c r="M14" s="39"/>
    </row>
    <row r="15" spans="1:13" s="3" customFormat="1" ht="44.1" customHeight="1" x14ac:dyDescent="0.25">
      <c r="A15" s="2" t="s">
        <v>1</v>
      </c>
      <c r="B15" s="24" t="s">
        <v>9</v>
      </c>
      <c r="C15" s="24"/>
      <c r="D15" s="24"/>
      <c r="E15" s="24"/>
      <c r="F15" s="24"/>
      <c r="G15" s="2" t="s">
        <v>3</v>
      </c>
      <c r="H15" s="24" t="s">
        <v>25</v>
      </c>
      <c r="I15" s="24"/>
      <c r="J15" s="24"/>
      <c r="K15" s="24"/>
      <c r="L15" s="31"/>
      <c r="M15" s="41"/>
    </row>
    <row r="16" spans="1:13" s="3" customFormat="1" ht="44.1" customHeight="1" x14ac:dyDescent="0.25">
      <c r="A16" s="2" t="s">
        <v>5</v>
      </c>
      <c r="B16" s="24" t="s">
        <v>31</v>
      </c>
      <c r="C16" s="24"/>
      <c r="D16" s="24"/>
      <c r="E16" s="24"/>
      <c r="F16" s="24"/>
      <c r="G16" s="24"/>
      <c r="H16" s="24"/>
      <c r="I16" s="24"/>
      <c r="J16" s="24"/>
      <c r="K16" s="24"/>
      <c r="L16" s="31"/>
      <c r="M16" s="41"/>
    </row>
    <row r="17" spans="1:14" s="3" customFormat="1" ht="44.1" customHeight="1" x14ac:dyDescent="0.25">
      <c r="A17" s="2" t="s">
        <v>37</v>
      </c>
      <c r="B17" s="24" t="s">
        <v>135</v>
      </c>
      <c r="C17" s="24"/>
      <c r="D17" s="24"/>
      <c r="E17" s="24"/>
      <c r="F17" s="24"/>
      <c r="G17" s="24"/>
      <c r="H17" s="24"/>
      <c r="I17" s="24"/>
      <c r="J17" s="24"/>
      <c r="K17" s="24"/>
      <c r="L17" s="31"/>
      <c r="M17" s="41"/>
    </row>
    <row r="18" spans="1:14" s="3" customFormat="1" ht="44.1" customHeight="1" x14ac:dyDescent="0.25">
      <c r="A18" s="2" t="s">
        <v>39</v>
      </c>
      <c r="B18" s="24" t="s">
        <v>136</v>
      </c>
      <c r="C18" s="24"/>
      <c r="D18" s="24"/>
      <c r="E18" s="24"/>
      <c r="F18" s="24"/>
      <c r="G18" s="24"/>
      <c r="H18" s="24"/>
      <c r="I18" s="24"/>
      <c r="J18" s="24"/>
      <c r="K18" s="24"/>
      <c r="L18" s="31"/>
      <c r="M18" s="41"/>
    </row>
    <row r="19" spans="1:14" s="3" customFormat="1" ht="50.25" customHeight="1" x14ac:dyDescent="0.25">
      <c r="A19" s="2" t="s">
        <v>41</v>
      </c>
      <c r="B19" s="24"/>
      <c r="C19" s="24"/>
      <c r="D19" s="24"/>
      <c r="E19" s="24"/>
      <c r="F19" s="24"/>
      <c r="G19" s="24"/>
      <c r="H19" s="24"/>
      <c r="I19" s="24"/>
      <c r="J19" s="24"/>
      <c r="K19" s="24"/>
      <c r="L19" s="31"/>
      <c r="M19" s="41"/>
    </row>
    <row r="20" spans="1:14" s="3" customFormat="1" ht="44.1" customHeight="1" x14ac:dyDescent="0.25">
      <c r="A20" s="2" t="s">
        <v>42</v>
      </c>
      <c r="B20" s="24" t="s">
        <v>130</v>
      </c>
      <c r="C20" s="24"/>
      <c r="D20" s="24"/>
      <c r="E20" s="24"/>
      <c r="F20" s="24"/>
      <c r="G20" s="24"/>
      <c r="H20" s="24"/>
      <c r="I20" s="24"/>
      <c r="J20" s="24"/>
      <c r="K20" s="24"/>
      <c r="L20" s="31"/>
      <c r="M20" s="41"/>
    </row>
    <row r="21" spans="1:14" s="3" customFormat="1" ht="43.7" customHeight="1" x14ac:dyDescent="0.25">
      <c r="A21" s="21" t="s">
        <v>43</v>
      </c>
      <c r="B21" s="24" t="s">
        <v>44</v>
      </c>
      <c r="C21" s="24"/>
      <c r="D21" s="24"/>
      <c r="E21" s="21" t="s">
        <v>45</v>
      </c>
      <c r="F21" s="24" t="s">
        <v>120</v>
      </c>
      <c r="G21" s="24"/>
      <c r="H21" s="24"/>
      <c r="I21" s="24"/>
      <c r="J21" s="2" t="s">
        <v>47</v>
      </c>
      <c r="K21" s="24" t="s">
        <v>32</v>
      </c>
      <c r="L21" s="31"/>
      <c r="M21" s="41"/>
    </row>
    <row r="22" spans="1:14" ht="18.75" x14ac:dyDescent="0.25">
      <c r="A22" s="22" t="s">
        <v>48</v>
      </c>
      <c r="B22" s="22"/>
      <c r="C22" s="22"/>
      <c r="D22" s="22"/>
      <c r="E22" s="22"/>
      <c r="F22" s="22"/>
      <c r="G22" s="22"/>
      <c r="H22" s="22"/>
      <c r="I22" s="22"/>
      <c r="J22" s="22"/>
      <c r="K22" s="22"/>
      <c r="L22" s="27"/>
      <c r="M22" s="39"/>
    </row>
    <row r="23" spans="1:14" s="4" customFormat="1" ht="32.25" customHeight="1" x14ac:dyDescent="0.25">
      <c r="A23" s="2" t="s">
        <v>49</v>
      </c>
      <c r="B23" s="2" t="s">
        <v>50</v>
      </c>
      <c r="C23" s="2" t="s">
        <v>51</v>
      </c>
      <c r="D23" s="2" t="s">
        <v>52</v>
      </c>
      <c r="E23" s="2" t="s">
        <v>53</v>
      </c>
      <c r="F23" s="2" t="s">
        <v>54</v>
      </c>
      <c r="G23" s="2" t="s">
        <v>55</v>
      </c>
      <c r="H23" s="2" t="s">
        <v>56</v>
      </c>
      <c r="I23" s="2" t="s">
        <v>57</v>
      </c>
      <c r="J23" s="2" t="s">
        <v>58</v>
      </c>
      <c r="K23" s="2" t="s">
        <v>59</v>
      </c>
      <c r="L23" s="32" t="s">
        <v>60</v>
      </c>
      <c r="M23" s="42"/>
    </row>
    <row r="24" spans="1:14" x14ac:dyDescent="0.25">
      <c r="A24" s="5">
        <v>5</v>
      </c>
      <c r="B24" s="5" t="s">
        <v>62</v>
      </c>
      <c r="C24" s="6">
        <v>3.1331592689295001E-2</v>
      </c>
      <c r="D24" s="6">
        <v>4.5692883895131098E-2</v>
      </c>
      <c r="E24" s="6">
        <f>(C24-D24)/D24</f>
        <v>-0.31430038950477351</v>
      </c>
      <c r="F24" s="6">
        <f>ABS(E24)</f>
        <v>0.31430038950477351</v>
      </c>
      <c r="G24" s="5">
        <f>RANK(F24,$F$24:$F$56,1)</f>
        <v>22</v>
      </c>
      <c r="H24" s="6">
        <v>3.90499194847021E-2</v>
      </c>
      <c r="I24" s="6">
        <f>H24/MAX($H$24:$H$56)</f>
        <v>4.8812399355877625E-2</v>
      </c>
      <c r="J24" s="5">
        <f>RANK(I24,$I$24:$I$56,1)</f>
        <v>8</v>
      </c>
      <c r="K24" s="18">
        <f>I24*F24</f>
        <v>1.5341756130214894E-2</v>
      </c>
      <c r="L24" s="33">
        <f>RANK(K24,$K$24:$K$56,1)</f>
        <v>11</v>
      </c>
      <c r="M24" s="42">
        <f>IF(E24&gt;0,1,-1)</f>
        <v>-1</v>
      </c>
      <c r="N24" s="4">
        <f>K24*M24</f>
        <v>-1.5341756130214894E-2</v>
      </c>
    </row>
    <row r="25" spans="1:14" x14ac:dyDescent="0.25">
      <c r="A25" s="5">
        <v>8</v>
      </c>
      <c r="B25" s="5" t="s">
        <v>63</v>
      </c>
      <c r="C25" s="6">
        <v>2.8328611898017001E-2</v>
      </c>
      <c r="D25" s="6">
        <v>3.3936651583710398E-2</v>
      </c>
      <c r="E25" s="6">
        <f t="shared" ref="E25:E56" si="0">(C25-D25)/D25</f>
        <v>-0.16525023607176548</v>
      </c>
      <c r="F25" s="6">
        <f t="shared" ref="F25:F56" si="1">ABS(E25)</f>
        <v>0.16525023607176548</v>
      </c>
      <c r="G25" s="5">
        <f t="shared" ref="G25:G56" si="2">RANK(F25,$F$24:$F$56,1)</f>
        <v>8</v>
      </c>
      <c r="H25" s="6">
        <v>3.1446540880503103E-2</v>
      </c>
      <c r="I25" s="6">
        <f t="shared" ref="I25:I56" si="3">H25/MAX($H$24:$H$56)</f>
        <v>3.9308176100628874E-2</v>
      </c>
      <c r="J25" s="5">
        <f t="shared" ref="J25:J56" si="4">RANK(I25,$I$24:$I$56,1)</f>
        <v>5</v>
      </c>
      <c r="K25" s="18">
        <f t="shared" ref="K25:K56" si="5">I25*F25</f>
        <v>6.4956853801794515E-3</v>
      </c>
      <c r="L25" s="33">
        <f t="shared" ref="L25:L56" si="6">RANK(K25,$K$24:$K$56,1)</f>
        <v>3</v>
      </c>
      <c r="M25" s="42">
        <f t="shared" ref="M25:M56" si="7">IF(E25&gt;0,1,-1)</f>
        <v>-1</v>
      </c>
      <c r="N25" s="4">
        <f t="shared" ref="N25:N56" si="8">K25*M25</f>
        <v>-6.4956853801794515E-3</v>
      </c>
    </row>
    <row r="26" spans="1:14" x14ac:dyDescent="0.25">
      <c r="A26" s="5">
        <v>11</v>
      </c>
      <c r="B26" s="5" t="s">
        <v>64</v>
      </c>
      <c r="C26" s="6">
        <v>1.22783083219645E-2</v>
      </c>
      <c r="D26" s="6">
        <v>1.93298969072165E-3</v>
      </c>
      <c r="E26" s="6">
        <f t="shared" si="0"/>
        <v>5.3519781718962998</v>
      </c>
      <c r="F26" s="6">
        <f t="shared" si="1"/>
        <v>5.3519781718962998</v>
      </c>
      <c r="G26" s="5">
        <f t="shared" si="2"/>
        <v>33</v>
      </c>
      <c r="H26" s="6">
        <v>6.9582504970178904E-3</v>
      </c>
      <c r="I26" s="6">
        <f t="shared" si="3"/>
        <v>8.6978131212723624E-3</v>
      </c>
      <c r="J26" s="5">
        <f t="shared" si="4"/>
        <v>1</v>
      </c>
      <c r="K26" s="18">
        <f t="shared" si="5"/>
        <v>4.6550505968282904E-2</v>
      </c>
      <c r="L26" s="33">
        <f t="shared" si="6"/>
        <v>23</v>
      </c>
      <c r="M26" s="42">
        <f t="shared" si="7"/>
        <v>1</v>
      </c>
      <c r="N26" s="4">
        <f t="shared" si="8"/>
        <v>4.6550505968282904E-2</v>
      </c>
    </row>
    <row r="27" spans="1:14" x14ac:dyDescent="0.25">
      <c r="A27" s="5">
        <v>13</v>
      </c>
      <c r="B27" s="5" t="s">
        <v>65</v>
      </c>
      <c r="C27" s="6">
        <v>0.13095238095238099</v>
      </c>
      <c r="D27" s="6">
        <v>0.129577464788732</v>
      </c>
      <c r="E27" s="6">
        <f t="shared" si="0"/>
        <v>1.0610766045551997E-2</v>
      </c>
      <c r="F27" s="6">
        <f t="shared" si="1"/>
        <v>1.0610766045551997E-2</v>
      </c>
      <c r="G27" s="5">
        <f t="shared" si="2"/>
        <v>1</v>
      </c>
      <c r="H27" s="6">
        <v>0.13024602026049201</v>
      </c>
      <c r="I27" s="6">
        <f t="shared" si="3"/>
        <v>0.16280752532561499</v>
      </c>
      <c r="J27" s="5">
        <f t="shared" si="4"/>
        <v>22</v>
      </c>
      <c r="K27" s="18">
        <f t="shared" si="5"/>
        <v>1.7275125616853823E-3</v>
      </c>
      <c r="L27" s="33">
        <f t="shared" si="6"/>
        <v>1</v>
      </c>
      <c r="M27" s="42">
        <f t="shared" si="7"/>
        <v>1</v>
      </c>
      <c r="N27" s="4">
        <f t="shared" si="8"/>
        <v>1.7275125616853823E-3</v>
      </c>
    </row>
    <row r="28" spans="1:14" x14ac:dyDescent="0.25">
      <c r="A28" s="5">
        <v>15</v>
      </c>
      <c r="B28" s="5" t="s">
        <v>66</v>
      </c>
      <c r="C28" s="6">
        <v>1.5625E-2</v>
      </c>
      <c r="D28" s="6">
        <v>2.34375E-2</v>
      </c>
      <c r="E28" s="6">
        <f t="shared" si="0"/>
        <v>-0.33333333333333331</v>
      </c>
      <c r="F28" s="6">
        <f t="shared" si="1"/>
        <v>0.33333333333333331</v>
      </c>
      <c r="G28" s="5">
        <f t="shared" si="2"/>
        <v>23</v>
      </c>
      <c r="H28" s="6">
        <v>2.0089285714285698E-2</v>
      </c>
      <c r="I28" s="6">
        <f t="shared" si="3"/>
        <v>2.5111607142857123E-2</v>
      </c>
      <c r="J28" s="5">
        <f t="shared" si="4"/>
        <v>3</v>
      </c>
      <c r="K28" s="18">
        <f t="shared" si="5"/>
        <v>8.3705357142857071E-3</v>
      </c>
      <c r="L28" s="33">
        <f t="shared" si="6"/>
        <v>4</v>
      </c>
      <c r="M28" s="42">
        <f t="shared" si="7"/>
        <v>-1</v>
      </c>
      <c r="N28" s="4">
        <f t="shared" si="8"/>
        <v>-8.3705357142857071E-3</v>
      </c>
    </row>
    <row r="29" spans="1:14" x14ac:dyDescent="0.25">
      <c r="A29" s="5">
        <v>17</v>
      </c>
      <c r="B29" s="5" t="s">
        <v>67</v>
      </c>
      <c r="C29" s="6">
        <v>1.85185185185185E-2</v>
      </c>
      <c r="D29" s="6">
        <v>3.82775119617225E-2</v>
      </c>
      <c r="E29" s="6">
        <f t="shared" si="0"/>
        <v>-0.51620370370370439</v>
      </c>
      <c r="F29" s="6">
        <f t="shared" si="1"/>
        <v>0.51620370370370439</v>
      </c>
      <c r="G29" s="5">
        <f t="shared" si="2"/>
        <v>30</v>
      </c>
      <c r="H29" s="6">
        <v>2.9649595687331502E-2</v>
      </c>
      <c r="I29" s="6">
        <f t="shared" si="3"/>
        <v>3.7061994609164373E-2</v>
      </c>
      <c r="J29" s="5">
        <f t="shared" si="4"/>
        <v>4</v>
      </c>
      <c r="K29" s="18">
        <f t="shared" si="5"/>
        <v>1.9131538883897375E-2</v>
      </c>
      <c r="L29" s="33">
        <f t="shared" si="6"/>
        <v>14</v>
      </c>
      <c r="M29" s="42">
        <f t="shared" si="7"/>
        <v>-1</v>
      </c>
      <c r="N29" s="4">
        <f t="shared" si="8"/>
        <v>-1.9131538883897375E-2</v>
      </c>
    </row>
    <row r="30" spans="1:14" x14ac:dyDescent="0.25">
      <c r="A30" s="5">
        <v>18</v>
      </c>
      <c r="B30" s="5" t="s">
        <v>68</v>
      </c>
      <c r="C30" s="6">
        <v>0.203125</v>
      </c>
      <c r="D30" s="6">
        <v>0.238095238095238</v>
      </c>
      <c r="E30" s="6">
        <f t="shared" si="0"/>
        <v>-0.14687499999999964</v>
      </c>
      <c r="F30" s="6">
        <f t="shared" si="1"/>
        <v>0.14687499999999964</v>
      </c>
      <c r="G30" s="5">
        <f t="shared" si="2"/>
        <v>7</v>
      </c>
      <c r="H30" s="6">
        <v>0.222972972972973</v>
      </c>
      <c r="I30" s="6">
        <f t="shared" si="3"/>
        <v>0.27871621621621623</v>
      </c>
      <c r="J30" s="5">
        <f t="shared" si="4"/>
        <v>25</v>
      </c>
      <c r="K30" s="18">
        <f t="shared" si="5"/>
        <v>4.093644425675666E-2</v>
      </c>
      <c r="L30" s="33">
        <f t="shared" si="6"/>
        <v>20</v>
      </c>
      <c r="M30" s="42">
        <f t="shared" si="7"/>
        <v>-1</v>
      </c>
      <c r="N30" s="4">
        <f t="shared" si="8"/>
        <v>-4.093644425675666E-2</v>
      </c>
    </row>
    <row r="31" spans="1:14" x14ac:dyDescent="0.25">
      <c r="A31" s="5">
        <v>19</v>
      </c>
      <c r="B31" s="5" t="s">
        <v>69</v>
      </c>
      <c r="C31" s="6">
        <v>0.10344827586206901</v>
      </c>
      <c r="D31" s="6">
        <v>0.08</v>
      </c>
      <c r="E31" s="6">
        <f t="shared" si="0"/>
        <v>0.29310344827586254</v>
      </c>
      <c r="F31" s="6">
        <f t="shared" si="1"/>
        <v>0.29310344827586254</v>
      </c>
      <c r="G31" s="5">
        <f t="shared" si="2"/>
        <v>19</v>
      </c>
      <c r="H31" s="6">
        <v>9.0443686006825896E-2</v>
      </c>
      <c r="I31" s="6">
        <f t="shared" si="3"/>
        <v>0.11305460750853237</v>
      </c>
      <c r="J31" s="5">
        <f t="shared" si="4"/>
        <v>16</v>
      </c>
      <c r="K31" s="18">
        <f t="shared" si="5"/>
        <v>3.3136695304225056E-2</v>
      </c>
      <c r="L31" s="33">
        <f t="shared" si="6"/>
        <v>16</v>
      </c>
      <c r="M31" s="42">
        <f t="shared" si="7"/>
        <v>1</v>
      </c>
      <c r="N31" s="4">
        <f t="shared" si="8"/>
        <v>3.3136695304225056E-2</v>
      </c>
    </row>
    <row r="32" spans="1:14" x14ac:dyDescent="0.25">
      <c r="A32" s="5">
        <v>20</v>
      </c>
      <c r="B32" s="5" t="s">
        <v>70</v>
      </c>
      <c r="C32" s="6">
        <v>7.69230769230769E-2</v>
      </c>
      <c r="D32" s="6">
        <v>0.104803493449782</v>
      </c>
      <c r="E32" s="6">
        <f t="shared" si="0"/>
        <v>-0.26602564102564363</v>
      </c>
      <c r="F32" s="6">
        <f t="shared" si="1"/>
        <v>0.26602564102564363</v>
      </c>
      <c r="G32" s="5">
        <f t="shared" si="2"/>
        <v>15</v>
      </c>
      <c r="H32" s="6">
        <v>9.1981132075471705E-2</v>
      </c>
      <c r="I32" s="6">
        <f t="shared" si="3"/>
        <v>0.11497641509433963</v>
      </c>
      <c r="J32" s="5">
        <f t="shared" si="4"/>
        <v>17</v>
      </c>
      <c r="K32" s="18">
        <f t="shared" si="5"/>
        <v>3.0586674528302188E-2</v>
      </c>
      <c r="L32" s="33">
        <f t="shared" si="6"/>
        <v>15</v>
      </c>
      <c r="M32" s="42">
        <f t="shared" si="7"/>
        <v>-1</v>
      </c>
      <c r="N32" s="4">
        <f t="shared" si="8"/>
        <v>-3.0586674528302188E-2</v>
      </c>
    </row>
    <row r="33" spans="1:14" x14ac:dyDescent="0.25">
      <c r="A33" s="5">
        <v>23</v>
      </c>
      <c r="B33" s="5" t="s">
        <v>71</v>
      </c>
      <c r="C33" s="6">
        <v>0.155893536121673</v>
      </c>
      <c r="D33" s="6">
        <v>0.225988700564972</v>
      </c>
      <c r="E33" s="6">
        <f t="shared" si="0"/>
        <v>-0.3101711026615977</v>
      </c>
      <c r="F33" s="6">
        <f t="shared" si="1"/>
        <v>0.3101711026615977</v>
      </c>
      <c r="G33" s="5">
        <f t="shared" si="2"/>
        <v>21</v>
      </c>
      <c r="H33" s="6">
        <v>0.196110210696921</v>
      </c>
      <c r="I33" s="6">
        <f t="shared" si="3"/>
        <v>0.24513776337115123</v>
      </c>
      <c r="J33" s="5">
        <f t="shared" si="4"/>
        <v>23</v>
      </c>
      <c r="K33" s="18">
        <f t="shared" si="5"/>
        <v>7.6034650368827797E-2</v>
      </c>
      <c r="L33" s="33">
        <f t="shared" si="6"/>
        <v>27</v>
      </c>
      <c r="M33" s="42">
        <f t="shared" si="7"/>
        <v>-1</v>
      </c>
      <c r="N33" s="4">
        <f t="shared" si="8"/>
        <v>-7.6034650368827797E-2</v>
      </c>
    </row>
    <row r="34" spans="1:14" x14ac:dyDescent="0.25">
      <c r="A34" s="5">
        <v>25</v>
      </c>
      <c r="B34" s="5" t="s">
        <v>72</v>
      </c>
      <c r="C34" s="6">
        <v>1.0869565217391301E-2</v>
      </c>
      <c r="D34" s="6">
        <v>8.0321285140562207E-3</v>
      </c>
      <c r="E34" s="6">
        <f t="shared" si="0"/>
        <v>0.35326086956521763</v>
      </c>
      <c r="F34" s="6">
        <f t="shared" si="1"/>
        <v>0.35326086956521763</v>
      </c>
      <c r="G34" s="5">
        <f t="shared" si="2"/>
        <v>26</v>
      </c>
      <c r="H34" s="6">
        <v>9.2378752886835992E-3</v>
      </c>
      <c r="I34" s="6">
        <f t="shared" si="3"/>
        <v>1.1547344110854499E-2</v>
      </c>
      <c r="J34" s="5">
        <f t="shared" si="4"/>
        <v>2</v>
      </c>
      <c r="K34" s="18">
        <f t="shared" si="5"/>
        <v>4.0792248217692553E-3</v>
      </c>
      <c r="L34" s="33">
        <f t="shared" si="6"/>
        <v>2</v>
      </c>
      <c r="M34" s="42">
        <f t="shared" si="7"/>
        <v>1</v>
      </c>
      <c r="N34" s="4">
        <f t="shared" si="8"/>
        <v>4.0792248217692553E-3</v>
      </c>
    </row>
    <row r="35" spans="1:14" x14ac:dyDescent="0.25">
      <c r="A35" s="5">
        <v>27</v>
      </c>
      <c r="B35" s="5" t="s">
        <v>73</v>
      </c>
      <c r="C35" s="6">
        <v>0.39024390243902402</v>
      </c>
      <c r="D35" s="6">
        <v>0.54216867469879504</v>
      </c>
      <c r="E35" s="6">
        <f t="shared" si="0"/>
        <v>-0.28021680216802219</v>
      </c>
      <c r="F35" s="6">
        <f t="shared" si="1"/>
        <v>0.28021680216802219</v>
      </c>
      <c r="G35" s="5">
        <f t="shared" si="2"/>
        <v>16</v>
      </c>
      <c r="H35" s="6">
        <v>0.46666666666666701</v>
      </c>
      <c r="I35" s="6">
        <f t="shared" si="3"/>
        <v>0.5833333333333337</v>
      </c>
      <c r="J35" s="5">
        <f t="shared" si="4"/>
        <v>31</v>
      </c>
      <c r="K35" s="18">
        <f t="shared" si="5"/>
        <v>0.16345980126467971</v>
      </c>
      <c r="L35" s="33">
        <f t="shared" si="6"/>
        <v>30</v>
      </c>
      <c r="M35" s="42">
        <f t="shared" si="7"/>
        <v>-1</v>
      </c>
      <c r="N35" s="4">
        <f t="shared" si="8"/>
        <v>-0.16345980126467971</v>
      </c>
    </row>
    <row r="36" spans="1:14" x14ac:dyDescent="0.25">
      <c r="A36" s="5">
        <v>41</v>
      </c>
      <c r="B36" s="5" t="s">
        <v>74</v>
      </c>
      <c r="C36" s="6">
        <v>3.37837837837838E-2</v>
      </c>
      <c r="D36" s="6">
        <v>4.7008547008547001E-2</v>
      </c>
      <c r="E36" s="6">
        <f t="shared" si="0"/>
        <v>-0.28132678132678091</v>
      </c>
      <c r="F36" s="6">
        <f t="shared" si="1"/>
        <v>0.28132678132678091</v>
      </c>
      <c r="G36" s="5">
        <f t="shared" si="2"/>
        <v>17</v>
      </c>
      <c r="H36" s="6">
        <v>4.1884816753926697E-2</v>
      </c>
      <c r="I36" s="6">
        <f t="shared" si="3"/>
        <v>5.235602094240837E-2</v>
      </c>
      <c r="J36" s="5">
        <f t="shared" si="4"/>
        <v>10</v>
      </c>
      <c r="K36" s="18">
        <f t="shared" si="5"/>
        <v>1.472915085480528E-2</v>
      </c>
      <c r="L36" s="33">
        <f t="shared" si="6"/>
        <v>10</v>
      </c>
      <c r="M36" s="42">
        <f t="shared" si="7"/>
        <v>-1</v>
      </c>
      <c r="N36" s="4">
        <f t="shared" si="8"/>
        <v>-1.472915085480528E-2</v>
      </c>
    </row>
    <row r="37" spans="1:14" x14ac:dyDescent="0.25">
      <c r="A37" s="5">
        <v>44</v>
      </c>
      <c r="B37" s="5" t="s">
        <v>75</v>
      </c>
      <c r="C37" s="6">
        <v>7.8260869565217397E-2</v>
      </c>
      <c r="D37" s="6">
        <v>5.1546391752577303E-2</v>
      </c>
      <c r="E37" s="6">
        <f t="shared" si="0"/>
        <v>0.518260869565218</v>
      </c>
      <c r="F37" s="6">
        <f t="shared" si="1"/>
        <v>0.518260869565218</v>
      </c>
      <c r="G37" s="5">
        <f t="shared" si="2"/>
        <v>31</v>
      </c>
      <c r="H37" s="6">
        <v>6.6037735849056603E-2</v>
      </c>
      <c r="I37" s="6">
        <f t="shared" si="3"/>
        <v>8.254716981132075E-2</v>
      </c>
      <c r="J37" s="5">
        <f t="shared" si="4"/>
        <v>14</v>
      </c>
      <c r="K37" s="18">
        <f t="shared" si="5"/>
        <v>4.2780968006562801E-2</v>
      </c>
      <c r="L37" s="33">
        <f t="shared" si="6"/>
        <v>21</v>
      </c>
      <c r="M37" s="42">
        <f t="shared" si="7"/>
        <v>1</v>
      </c>
      <c r="N37" s="4">
        <f t="shared" si="8"/>
        <v>4.2780968006562801E-2</v>
      </c>
    </row>
    <row r="38" spans="1:14" x14ac:dyDescent="0.25">
      <c r="A38" s="5">
        <v>47</v>
      </c>
      <c r="B38" s="5" t="s">
        <v>76</v>
      </c>
      <c r="C38" s="6">
        <v>9.1397849462365593E-2</v>
      </c>
      <c r="D38" s="6">
        <v>0.122448979591837</v>
      </c>
      <c r="E38" s="6">
        <f t="shared" si="0"/>
        <v>-0.25358422939068259</v>
      </c>
      <c r="F38" s="6">
        <f t="shared" si="1"/>
        <v>0.25358422939068259</v>
      </c>
      <c r="G38" s="5">
        <f t="shared" si="2"/>
        <v>14</v>
      </c>
      <c r="H38" s="6">
        <v>0.10904872389791199</v>
      </c>
      <c r="I38" s="6">
        <f t="shared" si="3"/>
        <v>0.13631090487238998</v>
      </c>
      <c r="J38" s="5">
        <f t="shared" si="4"/>
        <v>19</v>
      </c>
      <c r="K38" s="18">
        <f t="shared" si="5"/>
        <v>3.4566295769611656E-2</v>
      </c>
      <c r="L38" s="33">
        <f t="shared" si="6"/>
        <v>18</v>
      </c>
      <c r="M38" s="42">
        <f t="shared" si="7"/>
        <v>-1</v>
      </c>
      <c r="N38" s="4">
        <f t="shared" si="8"/>
        <v>-3.4566295769611656E-2</v>
      </c>
    </row>
    <row r="39" spans="1:14" x14ac:dyDescent="0.25">
      <c r="A39" s="5">
        <v>50</v>
      </c>
      <c r="B39" s="5" t="s">
        <v>77</v>
      </c>
      <c r="C39" s="6">
        <v>5.4545454545454501E-2</v>
      </c>
      <c r="D39" s="6">
        <v>0.109090909090909</v>
      </c>
      <c r="E39" s="6">
        <f t="shared" si="0"/>
        <v>-0.5</v>
      </c>
      <c r="F39" s="6">
        <f t="shared" si="1"/>
        <v>0.5</v>
      </c>
      <c r="G39" s="5">
        <f t="shared" si="2"/>
        <v>29</v>
      </c>
      <c r="H39" s="6">
        <v>8.5714285714285701E-2</v>
      </c>
      <c r="I39" s="6">
        <f t="shared" si="3"/>
        <v>0.10714285714285712</v>
      </c>
      <c r="J39" s="5">
        <f t="shared" si="4"/>
        <v>15</v>
      </c>
      <c r="K39" s="18">
        <f t="shared" si="5"/>
        <v>5.3571428571428562E-2</v>
      </c>
      <c r="L39" s="33">
        <f t="shared" si="6"/>
        <v>25</v>
      </c>
      <c r="M39" s="42">
        <f t="shared" si="7"/>
        <v>-1</v>
      </c>
      <c r="N39" s="4">
        <f t="shared" si="8"/>
        <v>-5.3571428571428562E-2</v>
      </c>
    </row>
    <row r="40" spans="1:14" x14ac:dyDescent="0.25">
      <c r="A40" s="5">
        <v>52</v>
      </c>
      <c r="B40" s="5" t="s">
        <v>78</v>
      </c>
      <c r="C40" s="6">
        <v>0.217391304347826</v>
      </c>
      <c r="D40" s="6">
        <v>0.190201729106628</v>
      </c>
      <c r="E40" s="6">
        <f t="shared" si="0"/>
        <v>0.14295125164690481</v>
      </c>
      <c r="F40" s="6">
        <f t="shared" si="1"/>
        <v>0.14295125164690481</v>
      </c>
      <c r="G40" s="5">
        <f t="shared" si="2"/>
        <v>6</v>
      </c>
      <c r="H40" s="6">
        <v>0.20166666666666699</v>
      </c>
      <c r="I40" s="6">
        <f t="shared" si="3"/>
        <v>0.25208333333333371</v>
      </c>
      <c r="J40" s="5">
        <f t="shared" si="4"/>
        <v>24</v>
      </c>
      <c r="K40" s="18">
        <f t="shared" si="5"/>
        <v>3.6035628019323973E-2</v>
      </c>
      <c r="L40" s="33">
        <f t="shared" si="6"/>
        <v>19</v>
      </c>
      <c r="M40" s="42">
        <f t="shared" si="7"/>
        <v>1</v>
      </c>
      <c r="N40" s="4">
        <f t="shared" si="8"/>
        <v>3.6035628019323973E-2</v>
      </c>
    </row>
    <row r="41" spans="1:14" x14ac:dyDescent="0.25">
      <c r="A41" s="5">
        <v>54</v>
      </c>
      <c r="B41" s="5" t="s">
        <v>79</v>
      </c>
      <c r="C41" s="6">
        <v>0.13004484304932701</v>
      </c>
      <c r="D41" s="6">
        <v>9.6551724137931005E-2</v>
      </c>
      <c r="E41" s="6">
        <f t="shared" si="0"/>
        <v>0.34689301729660155</v>
      </c>
      <c r="F41" s="6">
        <f t="shared" si="1"/>
        <v>0.34689301729660155</v>
      </c>
      <c r="G41" s="5">
        <f t="shared" si="2"/>
        <v>25</v>
      </c>
      <c r="H41" s="6">
        <v>0.11111111111111099</v>
      </c>
      <c r="I41" s="6">
        <f t="shared" si="3"/>
        <v>0.13888888888888873</v>
      </c>
      <c r="J41" s="5">
        <f t="shared" si="4"/>
        <v>20</v>
      </c>
      <c r="K41" s="18">
        <f t="shared" si="5"/>
        <v>4.8179585735639047E-2</v>
      </c>
      <c r="L41" s="33">
        <f t="shared" si="6"/>
        <v>24</v>
      </c>
      <c r="M41" s="42">
        <f t="shared" si="7"/>
        <v>1</v>
      </c>
      <c r="N41" s="4">
        <f t="shared" si="8"/>
        <v>4.8179585735639047E-2</v>
      </c>
    </row>
    <row r="42" spans="1:14" x14ac:dyDescent="0.25">
      <c r="A42" s="5">
        <v>63</v>
      </c>
      <c r="B42" s="5" t="s">
        <v>80</v>
      </c>
      <c r="C42" s="6">
        <v>2.9702970297029702E-2</v>
      </c>
      <c r="D42" s="6">
        <v>4.6296296296296301E-2</v>
      </c>
      <c r="E42" s="6">
        <f t="shared" si="0"/>
        <v>-0.35841584158415851</v>
      </c>
      <c r="F42" s="6">
        <f t="shared" si="1"/>
        <v>0.35841584158415851</v>
      </c>
      <c r="G42" s="5">
        <f t="shared" si="2"/>
        <v>27</v>
      </c>
      <c r="H42" s="6">
        <v>3.82775119617225E-2</v>
      </c>
      <c r="I42" s="6">
        <f t="shared" si="3"/>
        <v>4.7846889952153124E-2</v>
      </c>
      <c r="J42" s="5">
        <f t="shared" si="4"/>
        <v>7</v>
      </c>
      <c r="K42" s="18">
        <f t="shared" si="5"/>
        <v>1.714908332938558E-2</v>
      </c>
      <c r="L42" s="33">
        <f t="shared" si="6"/>
        <v>12</v>
      </c>
      <c r="M42" s="42">
        <f t="shared" si="7"/>
        <v>-1</v>
      </c>
      <c r="N42" s="4">
        <f t="shared" si="8"/>
        <v>-1.714908332938558E-2</v>
      </c>
    </row>
    <row r="43" spans="1:14" x14ac:dyDescent="0.25">
      <c r="A43" s="5">
        <v>66</v>
      </c>
      <c r="B43" s="5" t="s">
        <v>81</v>
      </c>
      <c r="C43" s="6">
        <v>2.4844720496894401E-2</v>
      </c>
      <c r="D43" s="6">
        <v>3.7634408602150497E-2</v>
      </c>
      <c r="E43" s="6">
        <f t="shared" si="0"/>
        <v>-0.33984028393966237</v>
      </c>
      <c r="F43" s="6">
        <f t="shared" si="1"/>
        <v>0.33984028393966237</v>
      </c>
      <c r="G43" s="5">
        <f t="shared" si="2"/>
        <v>24</v>
      </c>
      <c r="H43" s="6">
        <v>3.1700288184438E-2</v>
      </c>
      <c r="I43" s="6">
        <f t="shared" si="3"/>
        <v>3.9625360230547496E-2</v>
      </c>
      <c r="J43" s="5">
        <f t="shared" si="4"/>
        <v>6</v>
      </c>
      <c r="K43" s="18">
        <f t="shared" si="5"/>
        <v>1.3466293671960667E-2</v>
      </c>
      <c r="L43" s="33">
        <f t="shared" si="6"/>
        <v>8</v>
      </c>
      <c r="M43" s="42">
        <f t="shared" si="7"/>
        <v>-1</v>
      </c>
      <c r="N43" s="4">
        <f t="shared" si="8"/>
        <v>-1.3466293671960667E-2</v>
      </c>
    </row>
    <row r="44" spans="1:14" x14ac:dyDescent="0.25">
      <c r="A44" s="5">
        <v>68</v>
      </c>
      <c r="B44" s="5" t="s">
        <v>82</v>
      </c>
      <c r="C44" s="6">
        <v>3.9325842696629199E-2</v>
      </c>
      <c r="D44" s="6">
        <v>5.5928411633109597E-2</v>
      </c>
      <c r="E44" s="6">
        <f t="shared" si="0"/>
        <v>-0.29685393258426962</v>
      </c>
      <c r="F44" s="6">
        <f t="shared" si="1"/>
        <v>0.29685393258426962</v>
      </c>
      <c r="G44" s="5">
        <f t="shared" si="2"/>
        <v>20</v>
      </c>
      <c r="H44" s="6">
        <v>4.8567870485678698E-2</v>
      </c>
      <c r="I44" s="6">
        <f t="shared" si="3"/>
        <v>6.0709838107098367E-2</v>
      </c>
      <c r="J44" s="5">
        <f t="shared" si="4"/>
        <v>11</v>
      </c>
      <c r="K44" s="18">
        <f t="shared" si="5"/>
        <v>1.8021954188646501E-2</v>
      </c>
      <c r="L44" s="33">
        <f t="shared" si="6"/>
        <v>13</v>
      </c>
      <c r="M44" s="42">
        <f t="shared" si="7"/>
        <v>-1</v>
      </c>
      <c r="N44" s="4">
        <f t="shared" si="8"/>
        <v>-1.8021954188646501E-2</v>
      </c>
    </row>
    <row r="45" spans="1:14" x14ac:dyDescent="0.25">
      <c r="A45" s="5">
        <v>70</v>
      </c>
      <c r="B45" s="5" t="s">
        <v>83</v>
      </c>
      <c r="C45" s="6">
        <v>9.5238095238095205E-2</v>
      </c>
      <c r="D45" s="6">
        <v>0.102409638554217</v>
      </c>
      <c r="E45" s="6">
        <f t="shared" si="0"/>
        <v>-7.0028011204483348E-2</v>
      </c>
      <c r="F45" s="6">
        <f t="shared" si="1"/>
        <v>7.0028011204483348E-2</v>
      </c>
      <c r="G45" s="5">
        <f t="shared" si="2"/>
        <v>2</v>
      </c>
      <c r="H45" s="6">
        <v>9.9315068493150693E-2</v>
      </c>
      <c r="I45" s="6">
        <f t="shared" si="3"/>
        <v>0.12414383561643837</v>
      </c>
      <c r="J45" s="5">
        <f t="shared" si="4"/>
        <v>18</v>
      </c>
      <c r="K45" s="18">
        <f t="shared" si="5"/>
        <v>8.6935459115154851E-3</v>
      </c>
      <c r="L45" s="33">
        <f t="shared" si="6"/>
        <v>6</v>
      </c>
      <c r="M45" s="42">
        <f t="shared" si="7"/>
        <v>-1</v>
      </c>
      <c r="N45" s="4">
        <f t="shared" si="8"/>
        <v>-8.6935459115154851E-3</v>
      </c>
    </row>
    <row r="46" spans="1:14" x14ac:dyDescent="0.25">
      <c r="A46" s="5">
        <v>73</v>
      </c>
      <c r="B46" s="5" t="s">
        <v>84</v>
      </c>
      <c r="C46" s="6">
        <v>4.5226130653266298E-2</v>
      </c>
      <c r="D46" s="6">
        <v>5.7239057239057201E-2</v>
      </c>
      <c r="E46" s="6">
        <f t="shared" si="0"/>
        <v>-0.20987289388117061</v>
      </c>
      <c r="F46" s="6">
        <f t="shared" si="1"/>
        <v>0.20987289388117061</v>
      </c>
      <c r="G46" s="5">
        <f t="shared" si="2"/>
        <v>10</v>
      </c>
      <c r="H46" s="6">
        <v>5.24193548387097E-2</v>
      </c>
      <c r="I46" s="6">
        <f t="shared" si="3"/>
        <v>6.5524193548387122E-2</v>
      </c>
      <c r="J46" s="5">
        <f t="shared" si="4"/>
        <v>12</v>
      </c>
      <c r="K46" s="18">
        <f t="shared" si="5"/>
        <v>1.3751752119229934E-2</v>
      </c>
      <c r="L46" s="33">
        <f t="shared" si="6"/>
        <v>9</v>
      </c>
      <c r="M46" s="42">
        <f t="shared" si="7"/>
        <v>-1</v>
      </c>
      <c r="N46" s="4">
        <f t="shared" si="8"/>
        <v>-1.3751752119229934E-2</v>
      </c>
    </row>
    <row r="47" spans="1:14" x14ac:dyDescent="0.25">
      <c r="A47" s="5">
        <v>76</v>
      </c>
      <c r="B47" s="5" t="s">
        <v>85</v>
      </c>
      <c r="C47" s="6">
        <v>3.4391534391534397E-2</v>
      </c>
      <c r="D47" s="6">
        <v>4.38489646772229E-2</v>
      </c>
      <c r="E47" s="6">
        <f t="shared" si="0"/>
        <v>-0.21568195179306282</v>
      </c>
      <c r="F47" s="6">
        <f t="shared" si="1"/>
        <v>0.21568195179306282</v>
      </c>
      <c r="G47" s="5">
        <f t="shared" si="2"/>
        <v>11</v>
      </c>
      <c r="H47" s="6">
        <v>3.9315155358275199E-2</v>
      </c>
      <c r="I47" s="6">
        <f t="shared" si="3"/>
        <v>4.9143944197843993E-2</v>
      </c>
      <c r="J47" s="5">
        <f t="shared" si="4"/>
        <v>9</v>
      </c>
      <c r="K47" s="18">
        <f t="shared" si="5"/>
        <v>1.0599461803400358E-2</v>
      </c>
      <c r="L47" s="33">
        <f t="shared" si="6"/>
        <v>7</v>
      </c>
      <c r="M47" s="42">
        <f t="shared" si="7"/>
        <v>-1</v>
      </c>
      <c r="N47" s="4">
        <f t="shared" si="8"/>
        <v>-1.0599461803400358E-2</v>
      </c>
    </row>
    <row r="48" spans="1:14" x14ac:dyDescent="0.25">
      <c r="A48" s="5">
        <v>81</v>
      </c>
      <c r="B48" s="5" t="s">
        <v>86</v>
      </c>
      <c r="C48" s="6">
        <v>0.28070175438596501</v>
      </c>
      <c r="D48" s="6">
        <v>0.30909090909090903</v>
      </c>
      <c r="E48" s="6">
        <f t="shared" si="0"/>
        <v>-9.1847265221877736E-2</v>
      </c>
      <c r="F48" s="6">
        <f t="shared" si="1"/>
        <v>9.1847265221877736E-2</v>
      </c>
      <c r="G48" s="5">
        <f t="shared" si="2"/>
        <v>3</v>
      </c>
      <c r="H48" s="6">
        <v>0.29464285714285698</v>
      </c>
      <c r="I48" s="6">
        <f t="shared" si="3"/>
        <v>0.36830357142857123</v>
      </c>
      <c r="J48" s="5">
        <f t="shared" si="4"/>
        <v>26</v>
      </c>
      <c r="K48" s="18">
        <f t="shared" si="5"/>
        <v>3.3827675807164774E-2</v>
      </c>
      <c r="L48" s="33">
        <f t="shared" si="6"/>
        <v>17</v>
      </c>
      <c r="M48" s="42">
        <f t="shared" si="7"/>
        <v>-1</v>
      </c>
      <c r="N48" s="4">
        <f t="shared" si="8"/>
        <v>-3.3827675807164774E-2</v>
      </c>
    </row>
    <row r="49" spans="1:25" x14ac:dyDescent="0.25">
      <c r="A49" s="5">
        <v>85</v>
      </c>
      <c r="B49" s="5" t="s">
        <v>87</v>
      </c>
      <c r="C49" s="6">
        <v>5.7971014492753603E-2</v>
      </c>
      <c r="D49" s="6">
        <v>6.5217391304347797E-2</v>
      </c>
      <c r="E49" s="6">
        <f t="shared" si="0"/>
        <v>-0.11111111111111102</v>
      </c>
      <c r="F49" s="6">
        <f t="shared" si="1"/>
        <v>0.11111111111111102</v>
      </c>
      <c r="G49" s="5">
        <f t="shared" si="2"/>
        <v>4</v>
      </c>
      <c r="H49" s="6">
        <v>6.2111801242236003E-2</v>
      </c>
      <c r="I49" s="6">
        <f t="shared" si="3"/>
        <v>7.7639751552794997E-2</v>
      </c>
      <c r="J49" s="5">
        <f t="shared" si="4"/>
        <v>13</v>
      </c>
      <c r="K49" s="18">
        <f t="shared" si="5"/>
        <v>8.6266390614216596E-3</v>
      </c>
      <c r="L49" s="33">
        <f t="shared" si="6"/>
        <v>5</v>
      </c>
      <c r="M49" s="42">
        <f t="shared" si="7"/>
        <v>-1</v>
      </c>
      <c r="N49" s="4">
        <f t="shared" si="8"/>
        <v>-8.6266390614216596E-3</v>
      </c>
    </row>
    <row r="50" spans="1:25" x14ac:dyDescent="0.25">
      <c r="A50" s="5">
        <v>86</v>
      </c>
      <c r="B50" s="5" t="s">
        <v>88</v>
      </c>
      <c r="C50" s="6">
        <v>0.317460317460317</v>
      </c>
      <c r="D50" s="6">
        <v>0.41935483870967699</v>
      </c>
      <c r="E50" s="6">
        <f t="shared" si="0"/>
        <v>-0.24297924297924331</v>
      </c>
      <c r="F50" s="6">
        <f t="shared" si="1"/>
        <v>0.24297924297924331</v>
      </c>
      <c r="G50" s="5">
        <f t="shared" si="2"/>
        <v>12</v>
      </c>
      <c r="H50" s="6">
        <v>0.37820512820512803</v>
      </c>
      <c r="I50" s="6">
        <f t="shared" si="3"/>
        <v>0.47275641025641002</v>
      </c>
      <c r="J50" s="5">
        <f t="shared" si="4"/>
        <v>27</v>
      </c>
      <c r="K50" s="18">
        <f t="shared" si="5"/>
        <v>0.11486999467768709</v>
      </c>
      <c r="L50" s="33">
        <f t="shared" si="6"/>
        <v>28</v>
      </c>
      <c r="M50" s="42">
        <f t="shared" si="7"/>
        <v>-1</v>
      </c>
      <c r="N50" s="4">
        <f t="shared" si="8"/>
        <v>-0.11486999467768709</v>
      </c>
    </row>
    <row r="51" spans="1:25" x14ac:dyDescent="0.25">
      <c r="A51" s="12">
        <v>88</v>
      </c>
      <c r="B51" s="13" t="s">
        <v>116</v>
      </c>
      <c r="C51" s="6">
        <v>0.14285714285714299</v>
      </c>
      <c r="D51" s="6">
        <v>0.11111111111111099</v>
      </c>
      <c r="E51" s="6">
        <f t="shared" si="0"/>
        <v>0.28571428571428825</v>
      </c>
      <c r="F51" s="6">
        <f t="shared" si="1"/>
        <v>0.28571428571428825</v>
      </c>
      <c r="G51" s="5">
        <f t="shared" si="2"/>
        <v>18</v>
      </c>
      <c r="H51" s="6">
        <v>0.125</v>
      </c>
      <c r="I51" s="6">
        <f t="shared" si="3"/>
        <v>0.15625</v>
      </c>
      <c r="J51" s="5">
        <f t="shared" si="4"/>
        <v>21</v>
      </c>
      <c r="K51" s="18">
        <f t="shared" si="5"/>
        <v>4.4642857142857539E-2</v>
      </c>
      <c r="L51" s="33">
        <f t="shared" si="6"/>
        <v>22</v>
      </c>
      <c r="M51" s="42">
        <f t="shared" si="7"/>
        <v>1</v>
      </c>
      <c r="N51" s="4">
        <f t="shared" si="8"/>
        <v>4.4642857142857539E-2</v>
      </c>
    </row>
    <row r="52" spans="1:25" x14ac:dyDescent="0.25">
      <c r="A52" s="5">
        <v>91</v>
      </c>
      <c r="B52" s="5" t="s">
        <v>90</v>
      </c>
      <c r="C52" s="6">
        <v>0.4</v>
      </c>
      <c r="D52" s="6">
        <v>0.52941176470588203</v>
      </c>
      <c r="E52" s="6">
        <f t="shared" si="0"/>
        <v>-0.24444444444444394</v>
      </c>
      <c r="F52" s="6">
        <f t="shared" si="1"/>
        <v>0.24444444444444394</v>
      </c>
      <c r="G52" s="5">
        <f t="shared" si="2"/>
        <v>13</v>
      </c>
      <c r="H52" s="6">
        <v>0.48148148148148101</v>
      </c>
      <c r="I52" s="6">
        <f t="shared" si="3"/>
        <v>0.60185185185185119</v>
      </c>
      <c r="J52" s="5">
        <f t="shared" si="4"/>
        <v>32</v>
      </c>
      <c r="K52" s="18">
        <f t="shared" si="5"/>
        <v>0.14711934156378553</v>
      </c>
      <c r="L52" s="33">
        <f t="shared" si="6"/>
        <v>29</v>
      </c>
      <c r="M52" s="42">
        <f t="shared" si="7"/>
        <v>-1</v>
      </c>
      <c r="N52" s="4">
        <f t="shared" si="8"/>
        <v>-0.14711934156378553</v>
      </c>
    </row>
    <row r="53" spans="1:25" x14ac:dyDescent="0.25">
      <c r="A53" s="5">
        <v>94</v>
      </c>
      <c r="B53" s="5" t="s">
        <v>91</v>
      </c>
      <c r="C53" s="6">
        <v>0.25</v>
      </c>
      <c r="D53" s="6">
        <v>0.55555555555555602</v>
      </c>
      <c r="E53" s="6">
        <f t="shared" si="0"/>
        <v>-0.55000000000000038</v>
      </c>
      <c r="F53" s="6">
        <f t="shared" si="1"/>
        <v>0.55000000000000038</v>
      </c>
      <c r="G53" s="5">
        <f t="shared" si="2"/>
        <v>32</v>
      </c>
      <c r="H53" s="6">
        <v>0.46153846153846201</v>
      </c>
      <c r="I53" s="6">
        <f t="shared" si="3"/>
        <v>0.57692307692307743</v>
      </c>
      <c r="J53" s="5">
        <f t="shared" si="4"/>
        <v>30</v>
      </c>
      <c r="K53" s="18">
        <f t="shared" si="5"/>
        <v>0.31730769230769279</v>
      </c>
      <c r="L53" s="33">
        <f t="shared" si="6"/>
        <v>33</v>
      </c>
      <c r="M53" s="42">
        <f t="shared" si="7"/>
        <v>-1</v>
      </c>
      <c r="N53" s="4">
        <f t="shared" si="8"/>
        <v>-0.31730769230769279</v>
      </c>
    </row>
    <row r="54" spans="1:25" x14ac:dyDescent="0.25">
      <c r="A54" s="5">
        <v>95</v>
      </c>
      <c r="B54" s="5" t="s">
        <v>92</v>
      </c>
      <c r="C54" s="6">
        <v>0.33333333333333298</v>
      </c>
      <c r="D54" s="6">
        <v>0.52941176470588203</v>
      </c>
      <c r="E54" s="6">
        <f t="shared" si="0"/>
        <v>-0.37037037037037063</v>
      </c>
      <c r="F54" s="6">
        <f t="shared" si="1"/>
        <v>0.37037037037037063</v>
      </c>
      <c r="G54" s="5">
        <f t="shared" si="2"/>
        <v>28</v>
      </c>
      <c r="H54" s="6">
        <v>0.44827586206896602</v>
      </c>
      <c r="I54" s="6">
        <f t="shared" si="3"/>
        <v>0.56034482758620752</v>
      </c>
      <c r="J54" s="5">
        <f t="shared" si="4"/>
        <v>29</v>
      </c>
      <c r="K54" s="18">
        <f t="shared" si="5"/>
        <v>0.20753512132822516</v>
      </c>
      <c r="L54" s="33">
        <f t="shared" si="6"/>
        <v>32</v>
      </c>
      <c r="M54" s="42">
        <f t="shared" si="7"/>
        <v>-1</v>
      </c>
      <c r="N54" s="4">
        <f t="shared" si="8"/>
        <v>-0.20753512132822516</v>
      </c>
    </row>
    <row r="55" spans="1:25" x14ac:dyDescent="0.25">
      <c r="A55" s="5">
        <v>97</v>
      </c>
      <c r="B55" s="5" t="s">
        <v>93</v>
      </c>
      <c r="C55" s="6">
        <v>0.66666666666666696</v>
      </c>
      <c r="D55" s="6">
        <v>0.83333333333333304</v>
      </c>
      <c r="E55" s="6">
        <f t="shared" si="0"/>
        <v>-0.19999999999999937</v>
      </c>
      <c r="F55" s="6">
        <f t="shared" si="1"/>
        <v>0.19999999999999937</v>
      </c>
      <c r="G55" s="5">
        <f t="shared" si="2"/>
        <v>9</v>
      </c>
      <c r="H55" s="6">
        <v>0.8</v>
      </c>
      <c r="I55" s="6">
        <f t="shared" si="3"/>
        <v>1</v>
      </c>
      <c r="J55" s="5">
        <f t="shared" si="4"/>
        <v>33</v>
      </c>
      <c r="K55" s="18">
        <f t="shared" si="5"/>
        <v>0.19999999999999937</v>
      </c>
      <c r="L55" s="33">
        <f t="shared" si="6"/>
        <v>31</v>
      </c>
      <c r="M55" s="42">
        <f t="shared" si="7"/>
        <v>-1</v>
      </c>
      <c r="N55" s="4">
        <f t="shared" si="8"/>
        <v>-0.19999999999999937</v>
      </c>
    </row>
    <row r="56" spans="1:25" x14ac:dyDescent="0.25">
      <c r="A56" s="5">
        <v>99</v>
      </c>
      <c r="B56" s="5" t="s">
        <v>94</v>
      </c>
      <c r="C56" s="6">
        <v>0.375</v>
      </c>
      <c r="D56" s="6">
        <v>0.4375</v>
      </c>
      <c r="E56" s="6">
        <f t="shared" si="0"/>
        <v>-0.14285714285714285</v>
      </c>
      <c r="F56" s="6">
        <f t="shared" si="1"/>
        <v>0.14285714285714285</v>
      </c>
      <c r="G56" s="5">
        <f t="shared" si="2"/>
        <v>5</v>
      </c>
      <c r="H56" s="6">
        <v>0.41666666666666702</v>
      </c>
      <c r="I56" s="6">
        <f t="shared" si="3"/>
        <v>0.5208333333333337</v>
      </c>
      <c r="J56" s="5">
        <f t="shared" si="4"/>
        <v>28</v>
      </c>
      <c r="K56" s="18">
        <f t="shared" si="5"/>
        <v>7.440476190476196E-2</v>
      </c>
      <c r="L56" s="33">
        <f t="shared" si="6"/>
        <v>26</v>
      </c>
      <c r="M56" s="42">
        <f t="shared" si="7"/>
        <v>-1</v>
      </c>
      <c r="N56" s="4">
        <f t="shared" si="8"/>
        <v>-7.440476190476196E-2</v>
      </c>
    </row>
    <row r="57" spans="1:25" customFormat="1" ht="13.35" customHeight="1" x14ac:dyDescent="0.25">
      <c r="A57" s="25" t="s">
        <v>95</v>
      </c>
      <c r="B57" s="25"/>
      <c r="C57" s="25"/>
      <c r="D57" s="25"/>
      <c r="E57" s="25"/>
      <c r="F57" s="25"/>
      <c r="G57" s="25"/>
      <c r="H57" s="25"/>
      <c r="I57" s="25"/>
      <c r="J57" s="25"/>
      <c r="K57" s="25"/>
      <c r="L57" s="34"/>
      <c r="M57" s="42"/>
      <c r="N57" s="4"/>
      <c r="O57" s="4"/>
      <c r="P57" s="4"/>
      <c r="Q57" s="4"/>
      <c r="R57" s="4"/>
      <c r="S57" s="4"/>
      <c r="T57" s="4"/>
      <c r="U57" s="4"/>
      <c r="V57" s="4"/>
      <c r="W57" s="4"/>
      <c r="X57" s="4"/>
      <c r="Y57" s="4"/>
    </row>
    <row r="58" spans="1:25" customFormat="1" ht="13.35" customHeight="1" x14ac:dyDescent="0.25">
      <c r="A58" s="26" t="s">
        <v>96</v>
      </c>
      <c r="B58" s="26"/>
      <c r="C58" s="16">
        <f>AVERAGE(C24:C56)</f>
        <v>0.14774792111112156</v>
      </c>
      <c r="D58" s="16">
        <f>AVERAGE(D24:D56)</f>
        <v>0.18854954434697097</v>
      </c>
      <c r="E58" s="16">
        <f>AVERAGE(E24:E56)</f>
        <v>1.4884332389352863E-2</v>
      </c>
      <c r="F58" s="16">
        <f>AVERAGE(F24:F56)</f>
        <v>0.42770795124737093</v>
      </c>
      <c r="G58" s="15" t="s">
        <v>97</v>
      </c>
      <c r="H58" s="16">
        <f>AVERAGE(H24:H56)</f>
        <v>0.17357069708765471</v>
      </c>
      <c r="I58" s="16">
        <f>AVERAGE(I24:I56)</f>
        <v>0.21696337135956839</v>
      </c>
      <c r="J58" s="15" t="s">
        <v>97</v>
      </c>
      <c r="K58" s="16">
        <f>AVERAGE(K24:K56)</f>
        <v>5.7749401726006427E-2</v>
      </c>
      <c r="L58" s="35" t="s">
        <v>97</v>
      </c>
      <c r="M58" s="42"/>
      <c r="N58" s="4"/>
      <c r="O58" s="4"/>
      <c r="P58" s="4"/>
      <c r="Q58" s="4"/>
      <c r="R58" s="4"/>
      <c r="S58" s="4"/>
      <c r="T58" s="4"/>
      <c r="U58" s="4"/>
      <c r="V58" s="4"/>
      <c r="W58" s="4"/>
      <c r="X58" s="4"/>
      <c r="Y58" s="4"/>
    </row>
    <row r="59" spans="1:25" customFormat="1" ht="13.35" customHeight="1" x14ac:dyDescent="0.25">
      <c r="A59" s="26" t="s">
        <v>98</v>
      </c>
      <c r="B59" s="26"/>
      <c r="C59" s="16">
        <f>_xlfn.STDEV.S(C24:C56)</f>
        <v>0.15350309393980441</v>
      </c>
      <c r="D59" s="16">
        <f>_xlfn.STDEV.S(D24:D56)</f>
        <v>0.20996268447073335</v>
      </c>
      <c r="E59" s="16">
        <f>_xlfn.STDEV.S(E24:E56)</f>
        <v>0.99325162753999319</v>
      </c>
      <c r="F59" s="16">
        <f>_xlfn.STDEV.S(F24:F56)</f>
        <v>0.89337924772727406</v>
      </c>
      <c r="G59" s="15" t="s">
        <v>97</v>
      </c>
      <c r="H59" s="16">
        <f>_xlfn.STDEV.S(H24:H56)</f>
        <v>0.19001649695693168</v>
      </c>
      <c r="I59" s="16">
        <f>_xlfn.STDEV.S(I24:I56)</f>
        <v>0.23752062119616454</v>
      </c>
      <c r="J59" s="15" t="s">
        <v>97</v>
      </c>
      <c r="K59" s="16">
        <f>_xlfn.STDEV.S(K24:K56)</f>
        <v>7.2307108142249332E-2</v>
      </c>
      <c r="L59" s="35" t="s">
        <v>97</v>
      </c>
      <c r="M59" s="42"/>
      <c r="N59" s="4"/>
      <c r="O59" s="4"/>
      <c r="P59" s="4"/>
      <c r="Q59" s="4"/>
      <c r="R59" s="4"/>
      <c r="S59" s="4"/>
      <c r="T59" s="4"/>
      <c r="U59" s="4"/>
      <c r="V59" s="4"/>
      <c r="W59" s="4"/>
      <c r="X59" s="4"/>
      <c r="Y59" s="4"/>
    </row>
    <row r="60" spans="1:25" customFormat="1" ht="13.35" customHeight="1" x14ac:dyDescent="0.25">
      <c r="A60" s="26" t="s">
        <v>99</v>
      </c>
      <c r="B60" s="26"/>
      <c r="C60" s="16">
        <f>_xlfn.VAR.S(C24:C56)</f>
        <v>2.3563199849092418E-2</v>
      </c>
      <c r="D60" s="16">
        <f>_xlfn.VAR.S(D24:D56)</f>
        <v>4.408432887015673E-2</v>
      </c>
      <c r="E60" s="16">
        <f>_xlfn.VAR.S(E24:E56)</f>
        <v>0.9865487956108453</v>
      </c>
      <c r="F60" s="16">
        <f>_xlfn.VAR.S(F24:F56)</f>
        <v>0.79812648026975019</v>
      </c>
      <c r="G60" s="15" t="s">
        <v>97</v>
      </c>
      <c r="H60" s="16">
        <f>_xlfn.VAR.S(H24:H56)</f>
        <v>3.6106269115783629E-2</v>
      </c>
      <c r="I60" s="16">
        <f>_xlfn.VAR.S(I24:I56)</f>
        <v>5.6416045493411893E-2</v>
      </c>
      <c r="J60" s="15" t="s">
        <v>97</v>
      </c>
      <c r="K60" s="16">
        <f>_xlfn.VAR.S(K24:K56)</f>
        <v>5.2283178878949396E-3</v>
      </c>
      <c r="L60" s="35" t="s">
        <v>97</v>
      </c>
      <c r="M60" s="42"/>
      <c r="N60" s="4"/>
      <c r="O60" s="4"/>
      <c r="P60" s="4"/>
      <c r="Q60" s="4"/>
      <c r="R60" s="4"/>
      <c r="S60" s="4"/>
      <c r="T60" s="4"/>
      <c r="U60" s="4"/>
      <c r="V60" s="4"/>
      <c r="W60" s="4"/>
      <c r="X60" s="4"/>
      <c r="Y60" s="4"/>
    </row>
    <row r="61" spans="1:25" customFormat="1" ht="13.35" customHeight="1" x14ac:dyDescent="0.25">
      <c r="A61" s="26" t="s">
        <v>100</v>
      </c>
      <c r="B61" s="26"/>
      <c r="C61" s="16">
        <f>MAX(C24:C56)</f>
        <v>0.66666666666666696</v>
      </c>
      <c r="D61" s="16">
        <f>MAX(D24:D56)</f>
        <v>0.83333333333333304</v>
      </c>
      <c r="E61" s="16">
        <f>MAX(E24:E56)</f>
        <v>5.3519781718962998</v>
      </c>
      <c r="F61" s="16">
        <f>MAX(F24:F56)</f>
        <v>5.3519781718962998</v>
      </c>
      <c r="G61" s="15" t="s">
        <v>97</v>
      </c>
      <c r="H61" s="16">
        <f>MAX(H24:H56)</f>
        <v>0.8</v>
      </c>
      <c r="I61" s="16">
        <f>MAX(I24:I56)</f>
        <v>1</v>
      </c>
      <c r="J61" s="15" t="s">
        <v>97</v>
      </c>
      <c r="K61" s="16">
        <f>MAX(K24:K56)</f>
        <v>0.31730769230769279</v>
      </c>
      <c r="L61" s="35" t="s">
        <v>97</v>
      </c>
      <c r="M61" s="42"/>
      <c r="N61" s="4"/>
      <c r="O61" s="4"/>
      <c r="P61" s="4"/>
      <c r="Q61" s="4"/>
      <c r="R61" s="4"/>
      <c r="S61" s="4"/>
      <c r="T61" s="4"/>
      <c r="U61" s="4"/>
      <c r="V61" s="4"/>
      <c r="W61" s="4"/>
      <c r="X61" s="4"/>
      <c r="Y61" s="4"/>
    </row>
    <row r="62" spans="1:25" customFormat="1" ht="13.35" customHeight="1" x14ac:dyDescent="0.25">
      <c r="A62" s="26" t="s">
        <v>101</v>
      </c>
      <c r="B62" s="26"/>
      <c r="C62" s="16">
        <f>MIN(C24:C56)</f>
        <v>1.0869565217391301E-2</v>
      </c>
      <c r="D62" s="16">
        <f>MIN(D24:D56)</f>
        <v>1.93298969072165E-3</v>
      </c>
      <c r="E62" s="16">
        <f>MIN(E24:E56)</f>
        <v>-0.55000000000000038</v>
      </c>
      <c r="F62" s="16">
        <f>MIN(F24:F56)</f>
        <v>1.0610766045551997E-2</v>
      </c>
      <c r="G62" s="15" t="s">
        <v>97</v>
      </c>
      <c r="H62" s="16">
        <f>MIN(H24:H56)</f>
        <v>6.9582504970178904E-3</v>
      </c>
      <c r="I62" s="16">
        <f>MIN(I24:I56)</f>
        <v>8.6978131212723624E-3</v>
      </c>
      <c r="J62" s="15" t="s">
        <v>97</v>
      </c>
      <c r="K62" s="16">
        <f>MIN(K24:K56)</f>
        <v>1.7275125616853823E-3</v>
      </c>
      <c r="L62" s="35" t="s">
        <v>97</v>
      </c>
      <c r="M62" s="42"/>
      <c r="N62" s="4"/>
      <c r="O62" s="4"/>
      <c r="P62" s="4"/>
      <c r="Q62" s="4"/>
      <c r="R62" s="4"/>
      <c r="S62" s="4"/>
      <c r="T62" s="4"/>
      <c r="U62" s="4"/>
      <c r="V62" s="4"/>
      <c r="W62" s="4"/>
      <c r="X62" s="4"/>
      <c r="Y62" s="4"/>
    </row>
    <row r="63" spans="1:25" ht="18.75" x14ac:dyDescent="0.25">
      <c r="A63" s="22" t="s">
        <v>102</v>
      </c>
      <c r="B63" s="22"/>
      <c r="C63" s="22"/>
      <c r="D63" s="22"/>
      <c r="E63" s="22"/>
      <c r="F63" s="22"/>
      <c r="G63" s="22"/>
      <c r="H63" s="22"/>
      <c r="I63" s="22"/>
      <c r="J63" s="22"/>
      <c r="K63" s="22"/>
      <c r="L63" s="27"/>
      <c r="M63" s="39"/>
    </row>
    <row r="64" spans="1:25" ht="43.7" customHeight="1" x14ac:dyDescent="0.25">
      <c r="A64" s="28"/>
      <c r="B64" s="28"/>
      <c r="C64" s="28"/>
      <c r="D64" s="28"/>
      <c r="E64" s="28"/>
      <c r="F64" s="28"/>
      <c r="G64" s="28"/>
      <c r="H64" s="28"/>
      <c r="I64" s="28"/>
      <c r="J64" s="28"/>
      <c r="K64" s="28"/>
      <c r="L64" s="40"/>
      <c r="M64" s="39"/>
    </row>
  </sheetData>
  <mergeCells count="20">
    <mergeCell ref="A22:L22"/>
    <mergeCell ref="A14:L14"/>
    <mergeCell ref="B15:F15"/>
    <mergeCell ref="H15:L15"/>
    <mergeCell ref="B16:L16"/>
    <mergeCell ref="B17:L17"/>
    <mergeCell ref="B18:L18"/>
    <mergeCell ref="B19:L19"/>
    <mergeCell ref="B20:L20"/>
    <mergeCell ref="B21:D21"/>
    <mergeCell ref="F21:I21"/>
    <mergeCell ref="K21:L21"/>
    <mergeCell ref="A63:L63"/>
    <mergeCell ref="A64:L64"/>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dae7bcf-f623-4e84-b29c-8fbbd64fa7d6" xsi:nil="true"/>
    <lcf76f155ced4ddcb4097134ff3c332f xmlns="2557e25d-4f31-4727-a405-2c57992a3c74">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7859AA0E696504C9934A1AE31830C41" ma:contentTypeVersion="16" ma:contentTypeDescription="Create a new document." ma:contentTypeScope="" ma:versionID="2401ad93b258529c99367996a53e6fce">
  <xsd:schema xmlns:xsd="http://www.w3.org/2001/XMLSchema" xmlns:xs="http://www.w3.org/2001/XMLSchema" xmlns:p="http://schemas.microsoft.com/office/2006/metadata/properties" xmlns:ns2="2557e25d-4f31-4727-a405-2c57992a3c74" xmlns:ns3="edae7bcf-f623-4e84-b29c-8fbbd64fa7d6" targetNamespace="http://schemas.microsoft.com/office/2006/metadata/properties" ma:root="true" ma:fieldsID="1ea0c686af554f1613c7b377a7a7c248" ns2:_="" ns3:_="">
    <xsd:import namespace="2557e25d-4f31-4727-a405-2c57992a3c74"/>
    <xsd:import namespace="edae7bcf-f623-4e84-b29c-8fbbd64fa7d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57e25d-4f31-4727-a405-2c57992a3c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88b8d158-0885-486b-9936-ed9c1ce6d519"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ae7bcf-f623-4e84-b29c-8fbbd64fa7d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9e1b251-41ec-418f-a4a2-1f71a1f25900}" ma:internalName="TaxCatchAll" ma:showField="CatchAllData" ma:web="edae7bcf-f623-4e84-b29c-8fbbd64fa7d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B44570-42E5-4786-B5AE-E606EDB689EC}">
  <ds:schemaRefs>
    <ds:schemaRef ds:uri="http://schemas.microsoft.com/office/2006/metadata/properties"/>
    <ds:schemaRef ds:uri="http://schemas.microsoft.com/office/infopath/2007/PartnerControls"/>
    <ds:schemaRef ds:uri="cd5925ea-5bef-423c-8d9d-2b9e64bbfa70"/>
    <ds:schemaRef ds:uri="c1158580-f106-4410-8c5d-331653666b16"/>
  </ds:schemaRefs>
</ds:datastoreItem>
</file>

<file path=customXml/itemProps2.xml><?xml version="1.0" encoding="utf-8"?>
<ds:datastoreItem xmlns:ds="http://schemas.openxmlformats.org/officeDocument/2006/customXml" ds:itemID="{22E6AFE2-11B2-43A3-9B88-6F7A71B2F512}"/>
</file>

<file path=customXml/itemProps3.xml><?xml version="1.0" encoding="utf-8"?>
<ds:datastoreItem xmlns:ds="http://schemas.openxmlformats.org/officeDocument/2006/customXml" ds:itemID="{95196F8B-5539-4D6E-9F8C-4315A364458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Estructura</vt:lpstr>
      <vt:lpstr>INF-1-1</vt:lpstr>
      <vt:lpstr>INF-1-2</vt:lpstr>
      <vt:lpstr>INF-1-3</vt:lpstr>
      <vt:lpstr>INF-1-4</vt:lpstr>
      <vt:lpstr>INF-1-5</vt:lpstr>
      <vt:lpstr>INF-2-1</vt:lpstr>
      <vt:lpstr>INF-2-2</vt:lpstr>
      <vt:lpstr>INF-2-3</vt:lpstr>
      <vt:lpstr>INF-2-4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Laura Nathalia Leon Rocha</dc:creator>
  <cp:keywords/>
  <dc:description/>
  <cp:lastModifiedBy>SCORE Competitividad</cp:lastModifiedBy>
  <cp:revision/>
  <dcterms:created xsi:type="dcterms:W3CDTF">2024-02-15T16:12:27Z</dcterms:created>
  <dcterms:modified xsi:type="dcterms:W3CDTF">2025-07-11T16:25:27Z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0x01010047859AA0E696504C9934A1AE31830C41</vt:lpwstr>
  </property>
  <property fmtid="{D5CDD505-2E9C-101B-9397-08002B2CF9AE}" pid="3" name="MediaServiceImageTags">
    <vt:lpwstr/>
  </property>
</Properties>
</file>